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tabRatio="858"/>
  </bookViews>
  <sheets>
    <sheet name="汇总表" sheetId="6" r:id="rId1"/>
    <sheet name="地基检测" sheetId="22" r:id="rId2"/>
    <sheet name="主体结构检测" sheetId="2" r:id="rId3"/>
    <sheet name="土建材料检测" sheetId="3" r:id="rId4"/>
    <sheet name="人防结构检测" sheetId="5" r:id="rId5"/>
    <sheet name="水电材料" sheetId="7" r:id="rId6"/>
    <sheet name="智能化" sheetId="9" r:id="rId7"/>
    <sheet name="室内空气检测" sheetId="10" r:id="rId8"/>
    <sheet name="建筑节能工程检测" sheetId="12" r:id="rId9"/>
    <sheet name="建筑门窗检测" sheetId="14" r:id="rId10"/>
    <sheet name="装修材料检测" sheetId="15" r:id="rId11"/>
    <sheet name="消防检测" sheetId="19" r:id="rId12"/>
    <sheet name="防雷检测" sheetId="20" r:id="rId13"/>
    <sheet name="园林绿化检测" sheetId="18" r:id="rId14"/>
  </sheets>
  <definedNames>
    <definedName name="_xlnm.Print_Area" localSheetId="4">人防结构检测!$A$1:$I$9</definedName>
    <definedName name="_xlnm.Print_Area" localSheetId="3">土建材料检测!$A$1:$I$33</definedName>
    <definedName name="_xlnm.Print_Area" localSheetId="2">主体结构检测!$A$1:$J$13</definedName>
    <definedName name="_xlnm.Print_Area" localSheetId="5">水电材料!$A$1:$I$50</definedName>
    <definedName name="_xlnm.Print_Area" localSheetId="6">智能化!$A$1:$I$18</definedName>
    <definedName name="_xlnm.Print_Area" localSheetId="7">室内空气检测!$A$1:$I$9</definedName>
    <definedName name="_xlnm.Print_Area" localSheetId="8">建筑节能工程检测!$A$1:$H$24</definedName>
    <definedName name="_xlnm.Print_Titles" localSheetId="8">建筑节能工程检测!$A$1:$IS$2</definedName>
    <definedName name="_xlnm.Print_Area" localSheetId="11">消防检测!$A$1:$H$5</definedName>
    <definedName name="_xlnm.Print_Area" localSheetId="1">地基检测!$A$1:$J$20</definedName>
    <definedName name="_xlnm.Print_Area" localSheetId="9">建筑门窗检测!$A$1:$H$11</definedName>
    <definedName name="_xlnm.Print_Area" localSheetId="10">装修材料检测!$A$1:$H$27</definedName>
    <definedName name="_xlnm.Print_Area" localSheetId="13">园林绿化检测!$A$1:$H$18</definedName>
  </definedNames>
  <calcPr calcId="144525"/>
</workbook>
</file>

<file path=xl/comments1.xml><?xml version="1.0" encoding="utf-8"?>
<comments xmlns="http://schemas.openxmlformats.org/spreadsheetml/2006/main">
  <authors>
    <author>gg</author>
  </authors>
  <commentList>
    <comment ref="N4" authorId="0">
      <text>
        <r>
          <rPr>
            <b/>
            <sz val="9"/>
            <rFont val="Tahoma"/>
            <charset val="134"/>
          </rPr>
          <t>gg:</t>
        </r>
        <r>
          <rPr>
            <sz val="9"/>
            <rFont val="Tahoma"/>
            <charset val="134"/>
          </rPr>
          <t xml:space="preserve">
</t>
        </r>
        <r>
          <rPr>
            <sz val="9"/>
            <rFont val="宋体"/>
            <charset val="134"/>
          </rPr>
          <t>桩的数量加上敦庆单位所需要施工的</t>
        </r>
        <r>
          <rPr>
            <sz val="9"/>
            <rFont val="Tahoma"/>
            <charset val="134"/>
          </rPr>
          <t>114</t>
        </r>
        <r>
          <rPr>
            <sz val="9"/>
            <rFont val="宋体"/>
            <charset val="134"/>
          </rPr>
          <t>根桩</t>
        </r>
      </text>
    </comment>
    <comment ref="F12" authorId="0">
      <text>
        <r>
          <rPr>
            <b/>
            <sz val="9"/>
            <rFont val="Tahoma"/>
            <charset val="134"/>
          </rPr>
          <t>gg:</t>
        </r>
        <r>
          <rPr>
            <sz val="9"/>
            <rFont val="Tahoma"/>
            <charset val="134"/>
          </rPr>
          <t xml:space="preserve">
(</t>
        </r>
        <r>
          <rPr>
            <sz val="9"/>
            <rFont val="宋体"/>
            <charset val="134"/>
          </rPr>
          <t>孔径：</t>
        </r>
        <r>
          <rPr>
            <sz val="9"/>
            <rFont val="Tahoma"/>
            <charset val="134"/>
          </rPr>
          <t>101mm)</t>
        </r>
        <r>
          <rPr>
            <sz val="9"/>
            <rFont val="宋体"/>
            <charset val="134"/>
          </rPr>
          <t>的单价</t>
        </r>
      </text>
    </comment>
  </commentList>
</comments>
</file>

<file path=xl/sharedStrings.xml><?xml version="1.0" encoding="utf-8"?>
<sst xmlns="http://schemas.openxmlformats.org/spreadsheetml/2006/main" count="795" uniqueCount="412">
  <si>
    <t>琶洲物流轮候大楼项目第三方检测服务
工程量清单</t>
  </si>
  <si>
    <t>序号</t>
  </si>
  <si>
    <t>项 目</t>
  </si>
  <si>
    <t>检测费用（元）</t>
  </si>
  <si>
    <t>备注</t>
  </si>
  <si>
    <t>一</t>
  </si>
  <si>
    <t>地基检测</t>
  </si>
  <si>
    <t>二</t>
  </si>
  <si>
    <t>主体结构检测费</t>
  </si>
  <si>
    <t>三</t>
  </si>
  <si>
    <t>土建材料检测费</t>
  </si>
  <si>
    <t>四</t>
  </si>
  <si>
    <t>人防主体结构检测</t>
  </si>
  <si>
    <t>五</t>
  </si>
  <si>
    <t>水电材料检测</t>
  </si>
  <si>
    <t>六</t>
  </si>
  <si>
    <t>智能化检测</t>
  </si>
  <si>
    <t>七</t>
  </si>
  <si>
    <t>室内环境检测</t>
  </si>
  <si>
    <t>八</t>
  </si>
  <si>
    <t>建筑节能检测</t>
  </si>
  <si>
    <t>九</t>
  </si>
  <si>
    <t>建筑门窗检测</t>
  </si>
  <si>
    <t>十</t>
  </si>
  <si>
    <t>装修材料检测</t>
  </si>
  <si>
    <t>十一</t>
  </si>
  <si>
    <t>消防检测</t>
  </si>
  <si>
    <t>十二</t>
  </si>
  <si>
    <t>防雷检测</t>
  </si>
  <si>
    <t>十三</t>
  </si>
  <si>
    <t>园林绿化检测</t>
  </si>
  <si>
    <t>十四</t>
  </si>
  <si>
    <t>合  计</t>
  </si>
  <si>
    <t>琶洲物流轮琶洲物流轮候大楼项目第三方检测服务</t>
  </si>
  <si>
    <t>一、地基检测（桩基部分）</t>
  </si>
  <si>
    <t>项目名称</t>
  </si>
  <si>
    <t>检测内容
（内容包括但不限于）</t>
  </si>
  <si>
    <t>工程量</t>
  </si>
  <si>
    <t>计量单位</t>
  </si>
  <si>
    <t>协会价
（元）</t>
  </si>
  <si>
    <t>冠健中标单价</t>
  </si>
  <si>
    <t>综合单价
（元）</t>
  </si>
  <si>
    <t>综合合价
（元）</t>
  </si>
  <si>
    <t>检测工程量计取说明</t>
  </si>
  <si>
    <t>依据规范</t>
  </si>
  <si>
    <t>实体工程量</t>
  </si>
  <si>
    <t>招标工程量计算式</t>
  </si>
  <si>
    <t>工程桩（灌注桩）</t>
  </si>
  <si>
    <t>低应变检测</t>
  </si>
  <si>
    <t>根</t>
  </si>
  <si>
    <t xml:space="preserve">对于地基基础设计等级为甲级或地质条件复杂、成桩质量可靠性较低的灌注桩，抽检数量不少于桩总数的30%，且不得少于20根；其它桩基工程，抽检桩数不少于总桩数的20%，且不得少于10根。除上述规定外，每个柱下承台还不得少于1根。
</t>
  </si>
  <si>
    <t>广州市住房和城乡建设委员会关于规范建筑工程地基基础检测工作的通知(穗建质〔2016〕926号)</t>
  </si>
  <si>
    <t>265-（265*30%）</t>
  </si>
  <si>
    <t>声波透射法</t>
  </si>
  <si>
    <t>管*m</t>
  </si>
  <si>
    <t>1、对于桩径≥1500mm的柱下桩，每个承台下的桩应采用钻芯法或声波透射法抽检，抽检数量不少于该承台下桩总数的30%且不少于1根；其中，钻芯法抽检的数量不少于桩总数的5%（复杂岩溶区域宜适当增加）；
2、对于桩径＜1500mm的柱下桩、非柱下桩，应采用钻芯法或声波透射法抽检，抽检数量不少于相应桩总数的30%且不少于20根；</t>
  </si>
  <si>
    <t>265*30%*26</t>
  </si>
  <si>
    <t xml:space="preserve"> 单桩竖向抗压静荷载检测7000KN</t>
  </si>
  <si>
    <t>不宜少于有竖向抗拔或水平承载力设计要求的桩总数的1%，且不少于3根；当总桩数少于50根时，检测数量不应少于2根；</t>
  </si>
  <si>
    <t>51*1%*0.102*7000*2</t>
  </si>
  <si>
    <t>单桩竖向抗压静荷载检测11000KN</t>
  </si>
  <si>
    <t>48*1%*0.102*11000*2</t>
  </si>
  <si>
    <t>单桩竖向抗压静荷载检测14000KN</t>
  </si>
  <si>
    <t>52*1%*0.102*14000*2</t>
  </si>
  <si>
    <t>单桩竖向抗压静荷载检测17000KN</t>
  </si>
  <si>
    <t>55*1%*0.102*17000*2</t>
  </si>
  <si>
    <t>单桩竖向抗压静荷载检测20000KN</t>
  </si>
  <si>
    <t>25*1%*0.102*20000*2</t>
  </si>
  <si>
    <t>单桩竖向抗压静荷载检测25000KN</t>
  </si>
  <si>
    <t>25*1%*0.102*25000*2</t>
  </si>
  <si>
    <t>抽芯</t>
  </si>
  <si>
    <t>孔.m</t>
  </si>
  <si>
    <t>对于端承型大直径灌注桩，无法检测单桩竖向抗压承载力，或在进行完整性检测基础上，可采用钻芯数量不少于总桩数的10%，且不少于10根，桩径小于 1.2m 的桩，不得少于１孔；桩径为 1.2～1.6m 的桩，不得少于 2 孔；桩径大于 1.6m 的桩，不得少于 3 孔；</t>
  </si>
  <si>
    <t>265*10%*2*26</t>
  </si>
  <si>
    <t>单桩竖向抗拔试验（2500KN)</t>
  </si>
  <si>
    <t>单桩竖向抗拔试验（3000KN)</t>
  </si>
  <si>
    <t>天然地基</t>
  </si>
  <si>
    <t>标准贯入试验</t>
  </si>
  <si>
    <t>孔*m</t>
  </si>
  <si>
    <t>抽检数量为每200m2不少于1个孔，且总数不得少于10孔，每个独立柱基下不得少于1孔，基槽每20延米不得少于1孔。</t>
  </si>
  <si>
    <t>26100/200*1</t>
  </si>
  <si>
    <t xml:space="preserve">平板荷载试验
</t>
  </si>
  <si>
    <t>点</t>
  </si>
  <si>
    <t>抽检数量为每500m2不少于1个点，且总数不得少于3点；对于各类岩土均应进行抽检；对于复杂场地或重要建筑地基还应增加抽检数量。</t>
  </si>
  <si>
    <t>26100/500</t>
  </si>
  <si>
    <t>混凝土</t>
  </si>
  <si>
    <t>抗压</t>
  </si>
  <si>
    <t>组</t>
  </si>
  <si>
    <t>试件的留置应符合以下规定：
1、每拌制100盘不超过100m3的同配合比的砼，其取样不得少于一组；
2、每工作班拌制的同配合比的砼不足100盘时，其取样不得少于一组；
3、连续浇筑超过1000m3时，同一配合比的混凝土，每200m3取样不得少于一次；
4、每一楼层、同一配合比的混凝土，其取样不得少于一组；
每次取样至少留一组标准养护试件，同条件养护试件的留置组数根据需要定。</t>
  </si>
  <si>
    <t>普通混凝土力学性能试验方法标准GB/T 50081-2002</t>
  </si>
  <si>
    <t>11696/100/100</t>
  </si>
  <si>
    <t>氯离子</t>
  </si>
  <si>
    <t>建筑结构检测技术标准
GB50344-2004
附录C 混凝土中氯离子含量测定</t>
  </si>
  <si>
    <t>钢筋原材</t>
  </si>
  <si>
    <t>拉伸</t>
  </si>
  <si>
    <t>按同一牌号、同规格、同炉罐、同交货状态的每60吨钢筋为一验收批，不足60吨按60吨计。超过60吨的部分,每增加40t(或不足40t的余数)，增加一个拉伸和一个弯曲试样。</t>
  </si>
  <si>
    <r>
      <rPr>
        <sz val="10.5"/>
        <color theme="1"/>
        <rFont val="宋体"/>
        <charset val="134"/>
      </rPr>
      <t>金属材料室温拉伸试验方法</t>
    </r>
    <r>
      <rPr>
        <sz val="10.5"/>
        <color theme="1"/>
        <rFont val="Times New Roman"/>
        <charset val="134"/>
      </rPr>
      <t xml:space="preserve">GB/T 228-2002       </t>
    </r>
    <r>
      <rPr>
        <sz val="10.5"/>
        <color theme="1"/>
        <rFont val="宋体"/>
        <charset val="134"/>
      </rPr>
      <t>金属材料 弯曲试验方法GB/T 232-1999</t>
    </r>
  </si>
  <si>
    <t>629.402/60</t>
  </si>
  <si>
    <t>小计</t>
  </si>
  <si>
    <t>琶洲物流轮候大楼项目第三方检测服务</t>
  </si>
  <si>
    <t>二、主体结构检测</t>
  </si>
  <si>
    <t>主体结构检测</t>
  </si>
  <si>
    <t>钻芯法检测混凝土强度</t>
  </si>
  <si>
    <t>芯样</t>
  </si>
  <si>
    <t>混凝土强度检测：重点对剪力墙、柱等构件进行检测，一般应采取钻芯法进行检测，不能钻芯的部分可用回弹法检测；每个单位工程不同强度等级的混凝土，抽检数量不应少于一组。</t>
  </si>
  <si>
    <t>关于印发《广州市建筑结构实体质量监督抽测办法》的通知穗建质[2010]303号</t>
  </si>
  <si>
    <t>2*11</t>
  </si>
  <si>
    <t>钢筋保护层厚度</t>
  </si>
  <si>
    <t>构件</t>
  </si>
  <si>
    <t>梁、板主要受力钢筋分布及保护层厚度检测：对梁、板主要受力钢筋分布及保护层厚度进行检测，宜优先采用钢筋扫描仪进行检测；每个单位工程检测不少于5个悬挑构件，不少于3个非悬挑构件</t>
  </si>
  <si>
    <t>2*（5+3）</t>
  </si>
  <si>
    <t>钢筋配置</t>
  </si>
  <si>
    <t>楼板梯板厚度检测</t>
  </si>
  <si>
    <t>楼板（梯板）厚度检测：每个单位工程检测不少于3个楼板和3个梯板的构件，每个构件的检测点不少于3个。</t>
  </si>
  <si>
    <t>2*（3+3）*3</t>
  </si>
  <si>
    <t>回弹法检测混凝土抗压强度</t>
  </si>
  <si>
    <t>测区</t>
  </si>
  <si>
    <t>植筋抗拔试验</t>
  </si>
  <si>
    <t>个</t>
  </si>
  <si>
    <t>锚栓抗拔试验</t>
  </si>
  <si>
    <t>饰面砖拉伸粘结强度检测</t>
  </si>
  <si>
    <t>抹灰砂浆拉伸粘结强度检测</t>
  </si>
  <si>
    <t>三、土建材料检测费</t>
  </si>
  <si>
    <t>氯离子含量(试块送检）</t>
  </si>
  <si>
    <t>项</t>
  </si>
  <si>
    <t>100725/100/100</t>
  </si>
  <si>
    <t>氯离子含量(现场拌合物）</t>
  </si>
  <si>
    <t>抗压强度</t>
  </si>
  <si>
    <t>配合比</t>
  </si>
  <si>
    <t>凝结时间</t>
  </si>
  <si>
    <t>表观密度</t>
  </si>
  <si>
    <t>抗硫酸盐侵蚀</t>
  </si>
  <si>
    <t>钢筋锈蚀</t>
  </si>
  <si>
    <t>砌筑水泥砂浆</t>
  </si>
  <si>
    <t>抗压强度、保水性、抗折强度、密度、不透水性</t>
  </si>
  <si>
    <t>砂浆试件的留置组数按每一楼层或250 m3砌体的各种标号的砂浆，每台搅拌机至少检查一次，每次至少应制作一组试件，当砂浆标号或配合比变更时，应另制作试件。</t>
  </si>
  <si>
    <t>建筑砂浆基本性能试验方法JGJ 70-1990</t>
  </si>
  <si>
    <t>6348.25/250</t>
  </si>
  <si>
    <t>蒸压加气砼砌块</t>
  </si>
  <si>
    <t>同品种、同规格的砌块，以500 m3为一批，不足500 m3亦为一批。</t>
  </si>
  <si>
    <t xml:space="preserve">蒸压加气混凝土砌块
GB/T 11968-2006
</t>
  </si>
  <si>
    <t>11813.43/500</t>
  </si>
  <si>
    <t>密度</t>
  </si>
  <si>
    <t>灰砂砖</t>
  </si>
  <si>
    <t xml:space="preserve">抗压强度
</t>
  </si>
  <si>
    <t>每10万块为一批，不足10万块亦为一批</t>
  </si>
  <si>
    <t>蒸压灰砂砖 GB11945-1999</t>
  </si>
  <si>
    <t>708864/100000</t>
  </si>
  <si>
    <t>体积密度</t>
  </si>
  <si>
    <t>含水率</t>
  </si>
  <si>
    <t>吸水率</t>
  </si>
  <si>
    <t>复合防水卷材</t>
  </si>
  <si>
    <t>不透水性、拉伸性能、低温弯折性、尺寸偏差、撕裂强度</t>
  </si>
  <si>
    <t>以同类型、同规格10000m2为一批，不足10000m2时亦可作为一批。</t>
  </si>
  <si>
    <t xml:space="preserve">塑性体改性沥青防水卷材
GB 18243-2000
弹性体改性沥青防水卷材
GB 18242-2000
自粘橡胶沥青防水卷材
JC 840-1999
聚氯乙烯防水卷材
GB 12952-2003
</t>
  </si>
  <si>
    <t>45393/10000</t>
  </si>
  <si>
    <t>镀锌金属网/钢丝网</t>
  </si>
  <si>
    <t>焊点抗拉力</t>
  </si>
  <si>
    <t>同品种、同规格的钢丝网，以100kg为一批，不足100 kg亦为一批。</t>
  </si>
  <si>
    <t>GB/T2972-2016镀锌钢丝锌层硫酸铜试验    GB2829-2002</t>
  </si>
  <si>
    <t>37822/100</t>
  </si>
  <si>
    <t>硫酸铜试验</t>
  </si>
  <si>
    <t>基坑回填土</t>
  </si>
  <si>
    <t>最大干密度、压实度</t>
  </si>
  <si>
    <t>应分层取样检验土的干密度和含水量。每　50－100m2面积内应有一个检验点</t>
  </si>
  <si>
    <t>《建筑地基基础工程施工质量验收标准》GB 50202-2018</t>
  </si>
  <si>
    <t>18939/100</t>
  </si>
  <si>
    <t>拉伸试验</t>
  </si>
  <si>
    <t>12479.26/60</t>
  </si>
  <si>
    <t>抗拉强度</t>
  </si>
  <si>
    <t>重量偏差</t>
  </si>
  <si>
    <t>钢筋机械连接</t>
  </si>
  <si>
    <t>拉伸试验、抗剪力、残余变形、尺寸</t>
  </si>
  <si>
    <t>同一个施工条件下采用同一批材料的同等级、同形式、同规格接头，以500个为一验收批，不足500个也作为一个验收批</t>
  </si>
  <si>
    <t>JGJ107-2003</t>
  </si>
  <si>
    <t>150000/500</t>
  </si>
  <si>
    <t>水泥</t>
  </si>
  <si>
    <t>同品种、同标号、同出厂批号以200t为一验收批，不足200t作一批</t>
  </si>
  <si>
    <t>复核硅酸盐水泥GB12958-1999</t>
  </si>
  <si>
    <t>665/200*3*3</t>
  </si>
  <si>
    <t>用水量</t>
  </si>
  <si>
    <t>胶砂强度</t>
  </si>
  <si>
    <t>一氧化锰</t>
  </si>
  <si>
    <t>比表面积</t>
  </si>
  <si>
    <t>保水率</t>
  </si>
  <si>
    <t>四、人防主体结构检测</t>
  </si>
  <si>
    <t>结构实体检测</t>
  </si>
  <si>
    <t>五、水电材料检测</t>
  </si>
  <si>
    <t>阀门</t>
  </si>
  <si>
    <t>密封性能</t>
  </si>
  <si>
    <t>按照进场的同一生产厂家、同一规格型号的材料数量为基数取样。材料数量（个数）在100个及以下取样一组，100个以上每100个取样一组。</t>
  </si>
  <si>
    <t>通用阀门压力试验
GB/T 13927-1992</t>
  </si>
  <si>
    <t>267/100</t>
  </si>
  <si>
    <t>气密性试验</t>
  </si>
  <si>
    <t>电缆（5芯以上）</t>
  </si>
  <si>
    <t>导体电阻</t>
  </si>
  <si>
    <t>对于母线槽、导管、绝缘导线、电缆等，同厂 家、同批次、同型号、同规格的，每批至少应抽取1个样本；对于灯 具、插座、开关等电器设备，同厂家、同材质、同类型的，应各抽检 3%,自带蓄电池的灯具应按5%抽检，且均不应少于1个（套）</t>
  </si>
  <si>
    <t>GB50303-2015 建筑电气工程施工质量验收规范</t>
  </si>
  <si>
    <t>3312/1000</t>
  </si>
  <si>
    <t>耐压试验</t>
  </si>
  <si>
    <t>绝缘电阻</t>
  </si>
  <si>
    <t>结构尺寸</t>
  </si>
  <si>
    <t>老化前机械性能</t>
  </si>
  <si>
    <t>标志</t>
  </si>
  <si>
    <t>开关</t>
  </si>
  <si>
    <t>爬电距离</t>
  </si>
  <si>
    <t>1500*3%</t>
  </si>
  <si>
    <t>防触电保护</t>
  </si>
  <si>
    <t>结构</t>
  </si>
  <si>
    <t>温升</t>
  </si>
  <si>
    <t>耐热</t>
  </si>
  <si>
    <t>电气间隙</t>
  </si>
  <si>
    <t>插座</t>
  </si>
  <si>
    <t>550*3%</t>
  </si>
  <si>
    <t>镀锌钢管</t>
  </si>
  <si>
    <t>表面质量</t>
  </si>
  <si>
    <t>1.低压流体用输送用焊接钢管每批应
同一炉号、同一牌号、同一规格、同
一焊接工艺、同一热处理制度和同一
镀锌层的钢管组成每批钢管数量应不
超以下D≤33.7mm：1000根；D＞
33.7mm～60.3mm：750根；D＞60.3mm
～168.3mm：500根；；D＞168.3mm～
323.9mm：200根;；D＞323.9mm：100
根。
2.每批在两根钢管上各取一个试
样进行拉伸，长度为500，宽度10
～30mm。</t>
  </si>
  <si>
    <t>GBT3091-2001低压流体输送用焊接钢管</t>
  </si>
  <si>
    <t>11179/1000*2</t>
  </si>
  <si>
    <t>PVC塑料管材</t>
  </si>
  <si>
    <t>尺寸偏差</t>
  </si>
  <si>
    <t>同一批原料、同一配方及工艺情况下生产的同一规格管件作为一批，每批数量不超过5000件；从同一批中，随机抽取至少3条（件）</t>
  </si>
  <si>
    <t xml:space="preserve">GB/T 2828.1-2003
GB/T 2918-1998
GB/T1040-1992
GB/T 6111-2003
GB/T 8806-1988
</t>
  </si>
  <si>
    <t>7589/5000*3</t>
  </si>
  <si>
    <t>拉伸（屈服）强度、断裂伸长率</t>
  </si>
  <si>
    <t>PVC塑料管件</t>
  </si>
  <si>
    <t>493/5000*3</t>
  </si>
  <si>
    <t>塑料管道用胶粘剂</t>
  </si>
  <si>
    <t>外观</t>
  </si>
  <si>
    <t>同一批原料配方、同一工艺、同一规格下连续生产的产品为一批。每批数量不超过2吨，不足2吨则以7天产量为一批。</t>
  </si>
  <si>
    <t>塑料管材和管件用溶剂型胶粘剂检测Q/(GZ)GZZJ001-2002</t>
  </si>
  <si>
    <t>1*3*3</t>
  </si>
  <si>
    <t>粘度</t>
  </si>
  <si>
    <t>电工套管</t>
  </si>
  <si>
    <t>外观、尺寸、跌落性能、弯曲性能、耐热性能、抗压性能、氧指数、绝缘电阻、绝缘强度</t>
  </si>
  <si>
    <t>电工套管配件</t>
  </si>
  <si>
    <t>外观、跌落性能、耐热性能、绝缘电阻、耐压测试</t>
  </si>
  <si>
    <t>镀锌线管</t>
  </si>
  <si>
    <t>标志、抗压性能、弯曲试验、电气性能</t>
  </si>
  <si>
    <t>给水管材</t>
  </si>
  <si>
    <t>外观、尺寸、纵向回缩率、简支梁冲击试验、静液压试验</t>
  </si>
  <si>
    <t>给水管件</t>
  </si>
  <si>
    <t xml:space="preserve">外观、尺寸、液压试验
</t>
  </si>
  <si>
    <t>漏电开关及断路器</t>
  </si>
  <si>
    <t>标志、防触电保护、爬电距离、电气间隙、绝缘电阻、介电强度、温升、时间-电流动作特性、剩余电流动作特性、试验装置动作特性、耐热、灼热丝试验</t>
  </si>
  <si>
    <t xml:space="preserve">
数字通信电缆</t>
  </si>
  <si>
    <t xml:space="preserve">20℃时的衰减、最差线对的近端串音功率和(PS NEXT)、最差线对的等电平远端串音功率和(PS ELFEXT)、常用频率的最小回波损耗、护套抗张强度、护套断裂伸长率
</t>
  </si>
  <si>
    <t>波纹管</t>
  </si>
  <si>
    <t>外观、尺寸、烘箱试验、环刚度、环柔度</t>
  </si>
  <si>
    <t>地下通信用实壁管</t>
  </si>
  <si>
    <t xml:space="preserve">外观、尺寸、落锤冲击、环刚度、拉伸屈服强度、纵向回缩率、维卡软化温度
</t>
  </si>
  <si>
    <t>生活饮用水</t>
  </si>
  <si>
    <t xml:space="preserve">pH、浑浊度、嗅和味、肉眼可见物、色度、余氯、菌落总数、总大肠菌群
</t>
  </si>
  <si>
    <t>溶剂型涂料和木器用溶剂型腻子</t>
  </si>
  <si>
    <t xml:space="preserve">VOC、苯、甲苯+二甲苯+乙苯
</t>
  </si>
  <si>
    <t>水性胶黏剂</t>
  </si>
  <si>
    <t>游离甲醛、VOC</t>
  </si>
  <si>
    <t>溶剂型胶黏剂</t>
  </si>
  <si>
    <t xml:space="preserve">VOC、苯、甲苯+二甲苯
</t>
  </si>
  <si>
    <t>柴油发电机组</t>
  </si>
  <si>
    <t>柴油发电机组负载试验（1250KW）</t>
  </si>
  <si>
    <t>台</t>
  </si>
  <si>
    <t xml:space="preserve">琶洲物流轮候大楼项目第三方检测服务
</t>
  </si>
  <si>
    <t>六、智能化检测</t>
  </si>
  <si>
    <t>智能化集成系统</t>
  </si>
  <si>
    <t>接口检测、集中监视</t>
  </si>
  <si>
    <t>系统</t>
  </si>
  <si>
    <t>智能化建筑工程质量验收规范GB50339-2013</t>
  </si>
  <si>
    <t xml:space="preserve"> 双绞线</t>
  </si>
  <si>
    <t>电气性能</t>
  </si>
  <si>
    <t>1、双绞线电缆布线部分抽检时其抽检比例必须大于或等于10％，同时抽检数必须大于或等于100（信息点或线对）。
2、若布线总数不足100（信息点或线对），则必须全部检测。
3、抽样点必须包括最远布线点。</t>
  </si>
  <si>
    <t>综合布线系统电气特性通用测试方法
YD/T 1013-1999
综合布线系统工程验收规范
GB/T 50312-2007</t>
  </si>
  <si>
    <t>4716/100</t>
  </si>
  <si>
    <t>计算机网络</t>
  </si>
  <si>
    <t>网络功能检测</t>
  </si>
  <si>
    <t>出入口控制系统</t>
  </si>
  <si>
    <t>系统管理功能</t>
  </si>
  <si>
    <t>出入口控制器</t>
  </si>
  <si>
    <r>
      <rPr>
        <sz val="10.5"/>
        <color theme="1"/>
        <rFont val="宋体"/>
        <charset val="134"/>
      </rPr>
      <t>摄像机、探测器、出人口识读设备、电子巡查信息识读器等设备抽检的数量不应低于</t>
    </r>
    <r>
      <rPr>
        <sz val="10.5"/>
        <color theme="1"/>
        <rFont val="Times New Roman"/>
        <charset val="134"/>
      </rPr>
      <t xml:space="preserve">
20</t>
    </r>
    <r>
      <rPr>
        <sz val="10.5"/>
        <color theme="1"/>
        <rFont val="宋体"/>
        <charset val="134"/>
      </rPr>
      <t>％，且不应少于</t>
    </r>
    <r>
      <rPr>
        <sz val="10.5"/>
        <color theme="1"/>
        <rFont val="Times New Roman"/>
        <charset val="134"/>
      </rPr>
      <t xml:space="preserve"> 3 </t>
    </r>
    <r>
      <rPr>
        <sz val="10.5"/>
        <color theme="1"/>
        <rFont val="宋体"/>
        <charset val="134"/>
      </rPr>
      <t>台，数量少于</t>
    </r>
    <r>
      <rPr>
        <sz val="10.5"/>
        <color theme="1"/>
        <rFont val="Times New Roman"/>
        <charset val="134"/>
      </rPr>
      <t xml:space="preserve"> 3 </t>
    </r>
    <r>
      <rPr>
        <sz val="10.5"/>
        <color theme="1"/>
        <rFont val="宋体"/>
        <charset val="134"/>
      </rPr>
      <t>台时应全部检测</t>
    </r>
  </si>
  <si>
    <t>134*20%</t>
  </si>
  <si>
    <t>视频安防监控系统</t>
  </si>
  <si>
    <t>摄像机</t>
  </si>
  <si>
    <t>657*20%</t>
  </si>
  <si>
    <t>防雷与接地系统</t>
  </si>
  <si>
    <t>系统工能</t>
  </si>
  <si>
    <t>机房工程</t>
  </si>
  <si>
    <t>公共广播系统</t>
  </si>
  <si>
    <t>巡更系统</t>
  </si>
  <si>
    <t>前端设备</t>
  </si>
  <si>
    <t>入侵系统</t>
  </si>
  <si>
    <t>七、室内环境检测</t>
  </si>
  <si>
    <t>室内环境</t>
  </si>
  <si>
    <t>氡</t>
  </si>
  <si>
    <t>1）、房间使用面积小于50m2时,设1个检测点;
2）、房间使用面积50-100m2时，设2个检测点;
3）、房间使用面积100m2-500m2时，不少于3个检测点。
4）、房间使用面积500m2-1000m2时，不少于5个检测点。
5）、房间使用面积1000m2-3000m2时，不少于6个检测点。
6）、房间使用面积大于3000m2时，每1000m2不少于3个检测点。</t>
  </si>
  <si>
    <t>GB50325-2013《民用建筑工程室内环境污染控制规范》</t>
  </si>
  <si>
    <t>109045/3000*3</t>
  </si>
  <si>
    <t>甲醛</t>
  </si>
  <si>
    <t>氨气</t>
  </si>
  <si>
    <t>苯</t>
  </si>
  <si>
    <t>TVOC</t>
  </si>
  <si>
    <t>八、建筑节能检测</t>
  </si>
  <si>
    <t>通风与空调末端设备、保温材料、空调系统冷热源及管网节能工程</t>
  </si>
  <si>
    <t>系统总风量</t>
  </si>
  <si>
    <t>风机单位风量耗功率</t>
  </si>
  <si>
    <t>导热系数、密度</t>
  </si>
  <si>
    <t>安每项工程的品种、规格抽检，抽检数不少于1组1樘</t>
  </si>
  <si>
    <t>GB/T8484-2002</t>
  </si>
  <si>
    <t>吸水性</t>
  </si>
  <si>
    <t>可燃性</t>
  </si>
  <si>
    <t>风口风量</t>
  </si>
  <si>
    <t>个风口</t>
  </si>
  <si>
    <t>风管严密性</t>
  </si>
  <si>
    <t>件</t>
  </si>
  <si>
    <t>温度</t>
  </si>
  <si>
    <t>房间使用面积大于100m²时，每100m²不少于1个检测点</t>
  </si>
  <si>
    <t>《公共建筑节能检测标准》JGJ/T 177-2009</t>
  </si>
  <si>
    <t>109045/100</t>
  </si>
  <si>
    <t>湿度</t>
  </si>
  <si>
    <t>门窗工程</t>
  </si>
  <si>
    <t>门窗传热系数</t>
  </si>
  <si>
    <t>配电与照明节能工程</t>
  </si>
  <si>
    <t>功率密度</t>
  </si>
  <si>
    <t>同类型灯具应抽测5%，且不少于1套</t>
  </si>
  <si>
    <t>28*5%</t>
  </si>
  <si>
    <t>面积、照度</t>
  </si>
  <si>
    <t>处</t>
  </si>
  <si>
    <t>面积、功率</t>
  </si>
  <si>
    <t>电源质量</t>
  </si>
  <si>
    <t>砌体</t>
  </si>
  <si>
    <t>墙体传热系数</t>
  </si>
  <si>
    <t>采用相同材料、工艺和施工做法的墙面500m2-1000m2面积划分为1个检验批</t>
  </si>
  <si>
    <t xml:space="preserve">建筑节能工程施工质量验收标准
GB50411-2007
</t>
  </si>
  <si>
    <t>62682.01/1000</t>
  </si>
  <si>
    <t>建筑保温系统及材料</t>
  </si>
  <si>
    <t>密度、堆积密度、表观密度</t>
  </si>
  <si>
    <t>每100m2抽查一处，整个屋面不少于3处</t>
  </si>
  <si>
    <t>6587.3/100</t>
  </si>
  <si>
    <t>导热系数</t>
  </si>
  <si>
    <t>屋面保温材料</t>
  </si>
  <si>
    <t>膨胀珍珠岩密度、导热系数、抗压强度</t>
  </si>
  <si>
    <t>挤塑板密度、导热系数、压缩强度</t>
  </si>
  <si>
    <t>挤塑板燃烧性能</t>
  </si>
  <si>
    <t>九、建筑门窗检测</t>
  </si>
  <si>
    <t xml:space="preserve">建筑门窗三性检测
</t>
  </si>
  <si>
    <t>气密</t>
  </si>
  <si>
    <t>按每项工程品种、规格抽检5%，抽检数不少于一组3樘</t>
  </si>
  <si>
    <t xml:space="preserve">建筑外窗抗风压性能分级及检测方法GB/T7106-2002  建筑外窗气密性能分级及检测方法GB/T7107-2002   建筑外窗水密性能分级及检测方法GB/T7108-2002  </t>
  </si>
  <si>
    <t>307*5%*3*3</t>
  </si>
  <si>
    <t>水密</t>
  </si>
  <si>
    <t>抗风压</t>
  </si>
  <si>
    <t xml:space="preserve">建筑幕墙四性检测
</t>
  </si>
  <si>
    <t>气密、水密、抗风压、平面内变形性能</t>
  </si>
  <si>
    <t>每个工程按不同的结构单元进行抽取，不少于一个单元，幕墙有开启部分时，试件至少包含一个开启部分</t>
  </si>
  <si>
    <t>建筑幕墙空气渗透性能分级及检测方法GB/T15226-1994  建筑幕墙风压性能分级及检测方法GB/T15227-1994   建筑幕墙雨水渗漏性能分级及检测方法GB/T15228-1994    建筑幕墙平面内变形性能检测方法GB/T  15228-1994</t>
  </si>
  <si>
    <t>密封胶检测</t>
  </si>
  <si>
    <t>相容性、粘结性</t>
  </si>
  <si>
    <t>结构胶力学性能</t>
  </si>
  <si>
    <t>耐候胶力学性能</t>
  </si>
  <si>
    <t>十、装修材料检测</t>
  </si>
  <si>
    <t>建筑涂料（油漆）</t>
  </si>
  <si>
    <t>干燥时间</t>
  </si>
  <si>
    <t>对同一生产厂的相同包装的产品进行取样。取样数应不低于√n/2</t>
  </si>
  <si>
    <t>GB3186-82</t>
  </si>
  <si>
    <t>72204.39/25/2</t>
  </si>
  <si>
    <t>耐碱性</t>
  </si>
  <si>
    <t>耐酸性</t>
  </si>
  <si>
    <t>耐洗刷性</t>
  </si>
  <si>
    <t>容器中状态</t>
  </si>
  <si>
    <t>施工现场</t>
  </si>
  <si>
    <t>涂膜外观</t>
  </si>
  <si>
    <t>陶瓷地板砖、墙面砖</t>
  </si>
  <si>
    <t>相同材料、工艺和施工条件的室内饰面砖工程每50间应划分为一个检验批，不足50间也应划分为一个检验批，大面积房间和走廊可按饰面砖面积每30m2划为一间，室内每个检验批抽10%</t>
  </si>
  <si>
    <t>GB50210-2018</t>
  </si>
  <si>
    <t>4402.64/30*10%</t>
  </si>
  <si>
    <t>外观质量</t>
  </si>
  <si>
    <t>破坏强度</t>
  </si>
  <si>
    <t>断裂模数</t>
  </si>
  <si>
    <t>腻子粉</t>
  </si>
  <si>
    <r>
      <rPr>
        <sz val="11"/>
        <color theme="1"/>
        <rFont val="宋体"/>
        <charset val="134"/>
        <scheme val="minor"/>
      </rPr>
      <t>对同一生产厂的相同包装的产品进行取样。取样数应不低于</t>
    </r>
    <r>
      <rPr>
        <sz val="11"/>
        <color theme="1"/>
        <rFont val="Arial"/>
        <charset val="134"/>
      </rPr>
      <t>√</t>
    </r>
    <r>
      <rPr>
        <sz val="11"/>
        <color theme="1"/>
        <rFont val="宋体"/>
        <charset val="134"/>
        <scheme val="minor"/>
      </rPr>
      <t>n/2</t>
    </r>
  </si>
  <si>
    <t>JG/T 3049-1998</t>
  </si>
  <si>
    <t>72204.39/25/2*3</t>
  </si>
  <si>
    <t>石材</t>
  </si>
  <si>
    <t>放射性</t>
  </si>
  <si>
    <t>铝单板</t>
  </si>
  <si>
    <t>尺寸偏差、抗拉强度、铝材厚度</t>
  </si>
  <si>
    <t>十一、消防检测</t>
  </si>
  <si>
    <t>消防设施检测</t>
  </si>
  <si>
    <t>自动报警系统、防火门、防火卷帘系统、气体灭火系统、防排烟系统、水喷淋灭火系统、消火栓系统</t>
  </si>
  <si>
    <t>m2</t>
  </si>
  <si>
    <t>十二、防雷检测</t>
  </si>
  <si>
    <t>防雷设施检测</t>
  </si>
  <si>
    <t>引下线，电阻测验</t>
  </si>
  <si>
    <t>十三、园林绿化检测</t>
  </si>
  <si>
    <t>种植土</t>
  </si>
  <si>
    <t>pH</t>
  </si>
  <si>
    <t>乔木、灌木：每500m2抽一处，每处不少于2个样</t>
  </si>
  <si>
    <t>NY/T 52-1987  LY/T1239-1999  LY/T1251-1999  NY/T 53-1987  NY/T 88-1987  NY/T 87-1987</t>
  </si>
  <si>
    <t>557/500</t>
  </si>
  <si>
    <t>EC值</t>
  </si>
  <si>
    <t>每5吨位一个批次，小于5吨的计一个批次</t>
  </si>
  <si>
    <t>GB/T8574-2002   GB/T8577-2002</t>
  </si>
  <si>
    <t>8/5*3</t>
  </si>
  <si>
    <t>土壤质地</t>
  </si>
  <si>
    <t>有机质</t>
  </si>
  <si>
    <t>全氮</t>
  </si>
  <si>
    <t>全磷</t>
  </si>
  <si>
    <t>全钾</t>
  </si>
  <si>
    <t>有机肥</t>
  </si>
  <si>
    <t>水分</t>
  </si>
  <si>
    <t>pH值</t>
  </si>
  <si>
    <t>植物病虫害</t>
  </si>
  <si>
    <t>乔木、灌木、地被</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</si>
</sst>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 numFmtId="177" formatCode="#,##0.00_ "/>
    <numFmt numFmtId="178" formatCode="0.00_ "/>
    <numFmt numFmtId="179" formatCode="0.00_);[Red]\(0.00\)"/>
    <numFmt numFmtId="180" formatCode="#,##0.00_);[Red]\(#,##0.00\)"/>
  </numFmts>
  <fonts count="54">
    <font>
      <sz val="11"/>
      <color theme="1"/>
      <name val="宋体"/>
      <charset val="134"/>
      <scheme val="minor"/>
    </font>
    <font>
      <sz val="20"/>
      <color indexed="8"/>
      <name val="宋体"/>
      <charset val="134"/>
    </font>
    <font>
      <sz val="11"/>
      <color indexed="8"/>
      <name val="宋体"/>
      <charset val="134"/>
    </font>
    <font>
      <sz val="10"/>
      <color indexed="8"/>
      <name val="宋体"/>
      <charset val="134"/>
    </font>
    <font>
      <sz val="9"/>
      <color theme="1"/>
      <name val="宋体"/>
      <charset val="134"/>
      <scheme val="minor"/>
    </font>
    <font>
      <sz val="10"/>
      <name val="宋体"/>
      <charset val="134"/>
    </font>
    <font>
      <sz val="10.5"/>
      <name val="宋体"/>
      <charset val="134"/>
    </font>
    <font>
      <sz val="14"/>
      <color theme="1"/>
      <name val="宋体"/>
      <charset val="134"/>
      <scheme val="minor"/>
    </font>
    <font>
      <sz val="10"/>
      <color theme="1"/>
      <name val="宋体"/>
      <charset val="134"/>
      <scheme val="minor"/>
    </font>
    <font>
      <sz val="10"/>
      <color theme="1"/>
      <name val="宋体"/>
      <charset val="134"/>
    </font>
    <font>
      <b/>
      <sz val="12"/>
      <name val="宋体"/>
      <charset val="134"/>
    </font>
    <font>
      <sz val="12"/>
      <name val="宋体"/>
      <charset val="134"/>
    </font>
    <font>
      <sz val="11"/>
      <name val="宋体"/>
      <charset val="134"/>
    </font>
    <font>
      <sz val="11"/>
      <name val="宋体"/>
      <charset val="134"/>
      <scheme val="minor"/>
    </font>
    <font>
      <b/>
      <sz val="18"/>
      <name val="宋体"/>
      <charset val="134"/>
    </font>
    <font>
      <b/>
      <sz val="10"/>
      <name val="宋体"/>
      <charset val="134"/>
    </font>
    <font>
      <sz val="10"/>
      <color indexed="10"/>
      <name val="宋体"/>
      <charset val="134"/>
    </font>
    <font>
      <sz val="10"/>
      <color rgb="FFFF0000"/>
      <name val="宋体"/>
      <charset val="134"/>
    </font>
    <font>
      <sz val="11"/>
      <color theme="1"/>
      <name val="Times New Roman"/>
      <charset val="134"/>
    </font>
    <font>
      <sz val="10.5"/>
      <color theme="1"/>
      <name val="宋体"/>
      <charset val="134"/>
    </font>
    <font>
      <sz val="11"/>
      <color theme="1"/>
      <name val="宋体"/>
      <charset val="134"/>
    </font>
    <font>
      <sz val="10"/>
      <name val="宋体"/>
      <charset val="134"/>
      <scheme val="minor"/>
    </font>
    <font>
      <sz val="13"/>
      <name val="宋体"/>
      <charset val="134"/>
      <scheme val="minor"/>
    </font>
    <font>
      <sz val="13"/>
      <name val="宋体"/>
      <charset val="134"/>
    </font>
    <font>
      <sz val="20"/>
      <color rgb="FF000000"/>
      <name val="宋体"/>
      <charset val="134"/>
    </font>
    <font>
      <sz val="16"/>
      <color rgb="FF000000"/>
      <name val="宋体"/>
      <charset val="134"/>
    </font>
    <font>
      <sz val="10"/>
      <color rgb="FF000000"/>
      <name val="仿宋_GB2312"/>
      <charset val="134"/>
    </font>
    <font>
      <sz val="10"/>
      <color rgb="FFFF0000"/>
      <name val="宋体"/>
      <charset val="134"/>
      <scheme val="minor"/>
    </font>
    <font>
      <sz val="20"/>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sz val="9"/>
      <name val="宋体"/>
      <charset val="134"/>
    </font>
    <font>
      <sz val="11"/>
      <color theme="1"/>
      <name val="Arial"/>
      <charset val="134"/>
    </font>
    <font>
      <sz val="10.5"/>
      <color theme="1"/>
      <name val="Times New Roman"/>
      <charset val="134"/>
    </font>
    <font>
      <sz val="9"/>
      <name val="Tahoma"/>
      <charset val="134"/>
    </font>
    <font>
      <b/>
      <sz val="9"/>
      <name val="Tahoma"/>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9">
    <xf numFmtId="0" fontId="0" fillId="0" borderId="0">
      <alignment vertical="center"/>
    </xf>
    <xf numFmtId="42" fontId="0" fillId="0" borderId="0" applyFont="0" applyFill="0" applyBorder="0" applyAlignment="0" applyProtection="0">
      <alignment vertical="center"/>
    </xf>
    <xf numFmtId="0" fontId="29" fillId="15" borderId="0" applyNumberFormat="0" applyBorder="0" applyAlignment="0" applyProtection="0">
      <alignment vertical="center"/>
    </xf>
    <xf numFmtId="0" fontId="35"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3" fillId="11"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 fillId="0" borderId="0">
      <alignment vertical="center"/>
    </xf>
    <xf numFmtId="0" fontId="38" fillId="0" borderId="0" applyNumberFormat="0" applyFill="0" applyBorder="0" applyAlignment="0" applyProtection="0">
      <alignment vertical="center"/>
    </xf>
    <xf numFmtId="0" fontId="0" fillId="21" borderId="16" applyNumberFormat="0" applyFont="0" applyAlignment="0" applyProtection="0">
      <alignment vertical="center"/>
    </xf>
    <xf numFmtId="0" fontId="33" fillId="23" borderId="0" applyNumberFormat="0" applyBorder="0" applyAlignment="0" applyProtection="0">
      <alignment vertical="center"/>
    </xf>
    <xf numFmtId="0" fontId="3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15" applyNumberFormat="0" applyFill="0" applyAlignment="0" applyProtection="0">
      <alignment vertical="center"/>
    </xf>
    <xf numFmtId="0" fontId="43" fillId="0" borderId="15" applyNumberFormat="0" applyFill="0" applyAlignment="0" applyProtection="0">
      <alignment vertical="center"/>
    </xf>
    <xf numFmtId="0" fontId="33" fillId="10" borderId="0" applyNumberFormat="0" applyBorder="0" applyAlignment="0" applyProtection="0">
      <alignment vertical="center"/>
    </xf>
    <xf numFmtId="0" fontId="31" fillId="0" borderId="20" applyNumberFormat="0" applyFill="0" applyAlignment="0" applyProtection="0">
      <alignment vertical="center"/>
    </xf>
    <xf numFmtId="0" fontId="33" fillId="9" borderId="0" applyNumberFormat="0" applyBorder="0" applyAlignment="0" applyProtection="0">
      <alignment vertical="center"/>
    </xf>
    <xf numFmtId="0" fontId="39" fillId="20" borderId="14" applyNumberFormat="0" applyAlignment="0" applyProtection="0">
      <alignment vertical="center"/>
    </xf>
    <xf numFmtId="0" fontId="47" fillId="20" borderId="13" applyNumberFormat="0" applyAlignment="0" applyProtection="0">
      <alignment vertical="center"/>
    </xf>
    <xf numFmtId="0" fontId="2" fillId="0" borderId="0">
      <alignment vertical="center"/>
    </xf>
    <xf numFmtId="0" fontId="42" fillId="28" borderId="18" applyNumberFormat="0" applyAlignment="0" applyProtection="0">
      <alignment vertical="center"/>
    </xf>
    <xf numFmtId="0" fontId="29" fillId="14" borderId="0" applyNumberFormat="0" applyBorder="0" applyAlignment="0" applyProtection="0">
      <alignment vertical="center"/>
    </xf>
    <xf numFmtId="0" fontId="33" fillId="19" borderId="0" applyNumberFormat="0" applyBorder="0" applyAlignment="0" applyProtection="0">
      <alignment vertical="center"/>
    </xf>
    <xf numFmtId="0" fontId="41" fillId="0" borderId="17" applyNumberFormat="0" applyFill="0" applyAlignment="0" applyProtection="0">
      <alignment vertical="center"/>
    </xf>
    <xf numFmtId="0" fontId="45" fillId="0" borderId="19" applyNumberFormat="0" applyFill="0" applyAlignment="0" applyProtection="0">
      <alignment vertical="center"/>
    </xf>
    <xf numFmtId="0" fontId="36" fillId="13" borderId="0" applyNumberFormat="0" applyBorder="0" applyAlignment="0" applyProtection="0">
      <alignment vertical="center"/>
    </xf>
    <xf numFmtId="0" fontId="34" fillId="8" borderId="0" applyNumberFormat="0" applyBorder="0" applyAlignment="0" applyProtection="0">
      <alignment vertical="center"/>
    </xf>
    <xf numFmtId="0" fontId="29" fillId="34" borderId="0" applyNumberFormat="0" applyBorder="0" applyAlignment="0" applyProtection="0">
      <alignment vertical="center"/>
    </xf>
    <xf numFmtId="0" fontId="33" fillId="18" borderId="0" applyNumberFormat="0" applyBorder="0" applyAlignment="0" applyProtection="0">
      <alignment vertical="center"/>
    </xf>
    <xf numFmtId="0" fontId="29" fillId="33" borderId="0" applyNumberFormat="0" applyBorder="0" applyAlignment="0" applyProtection="0">
      <alignment vertical="center"/>
    </xf>
    <xf numFmtId="0" fontId="29" fillId="27" borderId="0" applyNumberFormat="0" applyBorder="0" applyAlignment="0" applyProtection="0">
      <alignment vertical="center"/>
    </xf>
    <xf numFmtId="0" fontId="29" fillId="32" borderId="0" applyNumberFormat="0" applyBorder="0" applyAlignment="0" applyProtection="0">
      <alignment vertical="center"/>
    </xf>
    <xf numFmtId="0" fontId="29" fillId="26" borderId="0" applyNumberFormat="0" applyBorder="0" applyAlignment="0" applyProtection="0">
      <alignment vertical="center"/>
    </xf>
    <xf numFmtId="0" fontId="33" fillId="30" borderId="0" applyNumberFormat="0" applyBorder="0" applyAlignment="0" applyProtection="0">
      <alignment vertical="center"/>
    </xf>
    <xf numFmtId="0" fontId="33" fillId="17" borderId="0" applyNumberFormat="0" applyBorder="0" applyAlignment="0" applyProtection="0">
      <alignment vertical="center"/>
    </xf>
    <xf numFmtId="0" fontId="29" fillId="31" borderId="0" applyNumberFormat="0" applyBorder="0" applyAlignment="0" applyProtection="0">
      <alignment vertical="center"/>
    </xf>
    <xf numFmtId="0" fontId="29" fillId="25" borderId="0" applyNumberFormat="0" applyBorder="0" applyAlignment="0" applyProtection="0">
      <alignment vertical="center"/>
    </xf>
    <xf numFmtId="0" fontId="33" fillId="16" borderId="0" applyNumberFormat="0" applyBorder="0" applyAlignment="0" applyProtection="0">
      <alignment vertical="center"/>
    </xf>
    <xf numFmtId="0" fontId="11" fillId="0" borderId="0">
      <alignment vertical="center"/>
    </xf>
    <xf numFmtId="0" fontId="29" fillId="24" borderId="0" applyNumberFormat="0" applyBorder="0" applyAlignment="0" applyProtection="0">
      <alignment vertical="center"/>
    </xf>
    <xf numFmtId="0" fontId="33" fillId="22" borderId="0" applyNumberFormat="0" applyBorder="0" applyAlignment="0" applyProtection="0">
      <alignment vertical="center"/>
    </xf>
    <xf numFmtId="0" fontId="33" fillId="29" borderId="0" applyNumberFormat="0" applyBorder="0" applyAlignment="0" applyProtection="0">
      <alignment vertical="center"/>
    </xf>
    <xf numFmtId="0" fontId="29" fillId="4" borderId="0" applyNumberFormat="0" applyBorder="0" applyAlignment="0" applyProtection="0">
      <alignment vertical="center"/>
    </xf>
    <xf numFmtId="0" fontId="33" fillId="7" borderId="0" applyNumberFormat="0" applyBorder="0" applyAlignment="0" applyProtection="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8" fillId="0" borderId="0">
      <alignment vertical="center"/>
    </xf>
    <xf numFmtId="0" fontId="0" fillId="0" borderId="0">
      <alignment vertical="center"/>
    </xf>
  </cellStyleXfs>
  <cellXfs count="248">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Border="1" applyAlignment="1">
      <alignment vertical="center" wrapText="1"/>
    </xf>
    <xf numFmtId="0" fontId="0" fillId="0" borderId="2" xfId="0" applyFont="1" applyFill="1" applyBorder="1" applyAlignment="1">
      <alignment horizontal="center" vertical="center" wrapText="1"/>
    </xf>
    <xf numFmtId="0" fontId="0" fillId="0" borderId="3" xfId="0" applyBorder="1" applyAlignment="1">
      <alignment horizontal="center" vertical="center"/>
    </xf>
    <xf numFmtId="0" fontId="4" fillId="0" borderId="3" xfId="57" applyFont="1" applyFill="1" applyBorder="1" applyAlignment="1">
      <alignment horizontal="center" vertical="center" wrapText="1"/>
    </xf>
    <xf numFmtId="0" fontId="4" fillId="0" borderId="1" xfId="57" applyFont="1" applyFill="1" applyBorder="1" applyAlignment="1">
      <alignment horizontal="center" vertical="center" wrapText="1"/>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lignment vertical="center"/>
    </xf>
    <xf numFmtId="0" fontId="0" fillId="0" borderId="4" xfId="0" applyBorder="1" applyAlignment="1">
      <alignment horizontal="center" vertical="center"/>
    </xf>
    <xf numFmtId="0" fontId="4" fillId="0" borderId="4" xfId="57" applyFont="1" applyFill="1" applyBorder="1" applyAlignment="1">
      <alignment horizontal="center" vertical="center" wrapText="1"/>
    </xf>
    <xf numFmtId="0" fontId="0" fillId="0" borderId="2" xfId="0" applyBorder="1" applyAlignment="1">
      <alignment horizontal="center" vertical="center"/>
    </xf>
    <xf numFmtId="0" fontId="4" fillId="0" borderId="2" xfId="57" applyFont="1" applyFill="1" applyBorder="1" applyAlignment="1">
      <alignment horizontal="center" vertical="center" wrapText="1"/>
    </xf>
    <xf numFmtId="178" fontId="0" fillId="0" borderId="1" xfId="0" applyNumberFormat="1" applyBorder="1">
      <alignment vertical="center"/>
    </xf>
    <xf numFmtId="177" fontId="0" fillId="0" borderId="1" xfId="0" applyNumberFormat="1" applyBorder="1">
      <alignment vertical="center"/>
    </xf>
    <xf numFmtId="0" fontId="0" fillId="0" borderId="1" xfId="0" applyBorder="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0" fillId="0" borderId="3" xfId="0" applyNumberFormat="1" applyBorder="1" applyAlignment="1">
      <alignment horizontal="center" vertical="center"/>
    </xf>
    <xf numFmtId="0" fontId="5" fillId="0" borderId="4" xfId="0" applyFont="1" applyFill="1" applyBorder="1" applyAlignment="1">
      <alignment horizontal="center" vertical="center" wrapText="1"/>
    </xf>
    <xf numFmtId="176" fontId="0" fillId="0" borderId="4" xfId="0" applyNumberFormat="1" applyBorder="1" applyAlignment="1">
      <alignment horizontal="center" vertical="center"/>
    </xf>
    <xf numFmtId="0" fontId="5" fillId="0" borderId="2" xfId="0" applyFont="1" applyFill="1" applyBorder="1" applyAlignment="1">
      <alignment horizontal="center" vertical="center" wrapText="1"/>
    </xf>
    <xf numFmtId="176" fontId="0" fillId="0" borderId="2" xfId="0" applyNumberFormat="1" applyBorder="1" applyAlignment="1">
      <alignment horizontal="center" vertical="center"/>
    </xf>
    <xf numFmtId="0" fontId="7" fillId="0" borderId="4" xfId="58" applyFont="1" applyBorder="1" applyAlignment="1">
      <alignment horizontal="center" vertical="center"/>
    </xf>
    <xf numFmtId="0" fontId="8" fillId="0" borderId="4" xfId="58" applyFont="1" applyBorder="1" applyAlignment="1">
      <alignment horizontal="center" vertical="center"/>
    </xf>
    <xf numFmtId="0" fontId="5" fillId="0" borderId="1" xfId="58" applyFont="1" applyFill="1" applyBorder="1" applyAlignment="1">
      <alignment horizontal="center" vertical="center" wrapText="1"/>
    </xf>
    <xf numFmtId="176" fontId="8" fillId="0" borderId="4" xfId="58" applyNumberFormat="1" applyFont="1" applyBorder="1" applyAlignment="1">
      <alignment horizontal="center" vertical="center"/>
    </xf>
    <xf numFmtId="0" fontId="8" fillId="0" borderId="1" xfId="58" applyFont="1" applyBorder="1" applyAlignment="1">
      <alignment horizontal="center" vertical="center"/>
    </xf>
    <xf numFmtId="0" fontId="7" fillId="0" borderId="2" xfId="58" applyFont="1" applyBorder="1" applyAlignment="1">
      <alignment horizontal="center" vertical="center"/>
    </xf>
    <xf numFmtId="0" fontId="8" fillId="0" borderId="2" xfId="58" applyFont="1" applyBorder="1" applyAlignment="1">
      <alignment horizontal="center" vertical="center"/>
    </xf>
    <xf numFmtId="176" fontId="8" fillId="0" borderId="2" xfId="58"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lignment vertical="center"/>
    </xf>
    <xf numFmtId="0" fontId="0" fillId="0" borderId="0" xfId="0" applyFo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vertical="center" wrapText="1"/>
    </xf>
    <xf numFmtId="178" fontId="0" fillId="0" borderId="3" xfId="0" applyNumberFormat="1" applyBorder="1" applyAlignment="1">
      <alignment horizontal="center" vertical="center"/>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178" fontId="0" fillId="0" borderId="4" xfId="0" applyNumberFormat="1" applyBorder="1" applyAlignment="1">
      <alignment horizontal="center" vertical="center"/>
    </xf>
    <xf numFmtId="0" fontId="0" fillId="0" borderId="4" xfId="0" applyFont="1" applyBorder="1" applyAlignment="1">
      <alignment horizontal="center" vertical="center" wrapText="1"/>
    </xf>
    <xf numFmtId="178" fontId="0" fillId="0" borderId="2" xfId="0" applyNumberFormat="1" applyBorder="1" applyAlignment="1">
      <alignment horizontal="center"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178" fontId="11" fillId="0" borderId="0" xfId="0" applyNumberFormat="1" applyFont="1" applyFill="1" applyBorder="1" applyAlignment="1">
      <alignment vertical="center" wrapText="1"/>
    </xf>
    <xf numFmtId="0" fontId="3" fillId="0" borderId="4" xfId="0"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8" fontId="5" fillId="0" borderId="1" xfId="0" applyNumberFormat="1" applyFont="1" applyFill="1" applyBorder="1" applyAlignment="1">
      <alignment vertical="center" wrapText="1"/>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5" fillId="0" borderId="1"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79" fontId="0" fillId="0" borderId="1" xfId="0" applyNumberFormat="1" applyBorder="1" applyAlignment="1">
      <alignment horizontal="center" vertical="center"/>
    </xf>
    <xf numFmtId="180" fontId="0" fillId="0" borderId="1" xfId="0" applyNumberFormat="1" applyBorder="1" applyAlignment="1">
      <alignment horizontal="center" vertical="center"/>
    </xf>
    <xf numFmtId="0" fontId="13" fillId="0" borderId="2"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178" fontId="13" fillId="0" borderId="1" xfId="0" applyNumberFormat="1" applyFont="1" applyBorder="1" applyAlignment="1">
      <alignment horizontal="center" vertical="center"/>
    </xf>
    <xf numFmtId="177" fontId="13" fillId="0" borderId="1" xfId="0" applyNumberFormat="1" applyFont="1" applyBorder="1" applyAlignment="1">
      <alignment horizontal="center" vertical="center"/>
    </xf>
    <xf numFmtId="0" fontId="12" fillId="0" borderId="4" xfId="0" applyFont="1" applyFill="1" applyBorder="1" applyAlignment="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0" fillId="0" borderId="1" xfId="0" applyFont="1" applyFill="1" applyBorder="1" applyAlignment="1">
      <alignment vertical="center"/>
    </xf>
    <xf numFmtId="178" fontId="5" fillId="0" borderId="1" xfId="0" applyNumberFormat="1" applyFont="1" applyFill="1" applyBorder="1" applyAlignment="1">
      <alignment vertical="center"/>
    </xf>
    <xf numFmtId="177" fontId="5" fillId="0" borderId="1" xfId="0" applyNumberFormat="1" applyFont="1" applyFill="1" applyBorder="1" applyAlignment="1">
      <alignment horizontal="center" vertical="center"/>
    </xf>
    <xf numFmtId="178" fontId="11" fillId="0" borderId="1"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vertical="center"/>
    </xf>
    <xf numFmtId="0" fontId="0" fillId="0" borderId="8" xfId="0" applyBorder="1">
      <alignment vertical="center"/>
    </xf>
    <xf numFmtId="0" fontId="0" fillId="0" borderId="8" xfId="0" applyBorder="1" applyAlignment="1">
      <alignment vertical="center" wrapText="1"/>
    </xf>
    <xf numFmtId="0" fontId="2" fillId="0" borderId="1" xfId="0" applyFont="1" applyFill="1" applyBorder="1" applyAlignment="1">
      <alignment vertical="center" wrapText="1"/>
    </xf>
    <xf numFmtId="0" fontId="0" fillId="0" borderId="7" xfId="0" applyBorder="1" applyAlignment="1">
      <alignment horizontal="center" vertical="center" wrapText="1"/>
    </xf>
    <xf numFmtId="0" fontId="2" fillId="0" borderId="3" xfId="0" applyFont="1" applyFill="1" applyBorder="1" applyAlignment="1">
      <alignment horizontal="center" vertical="center" wrapText="1"/>
    </xf>
    <xf numFmtId="0" fontId="0" fillId="0" borderId="9" xfId="0"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16" fillId="0" borderId="0" xfId="0" applyFont="1" applyFill="1" applyBorder="1" applyAlignment="1">
      <alignment vertical="center" wrapText="1"/>
    </xf>
    <xf numFmtId="0" fontId="16" fillId="0" borderId="0" xfId="52" applyFont="1" applyBorder="1" applyAlignment="1">
      <alignment horizontal="center" vertical="center" wrapText="1"/>
    </xf>
    <xf numFmtId="0" fontId="16" fillId="0" borderId="0" xfId="52" applyFont="1" applyFill="1" applyBorder="1" applyAlignment="1">
      <alignment horizontal="center" vertical="center" wrapText="1"/>
    </xf>
    <xf numFmtId="0" fontId="2" fillId="0" borderId="0" xfId="0" applyFont="1" applyFill="1" applyBorder="1" applyAlignment="1">
      <alignment vertical="center"/>
    </xf>
    <xf numFmtId="0" fontId="0" fillId="0" borderId="4" xfId="0" applyBorder="1" applyAlignment="1">
      <alignment vertical="center" wrapText="1"/>
    </xf>
    <xf numFmtId="0" fontId="0"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1" xfId="0" applyFont="1" applyFill="1" applyBorder="1" applyAlignment="1">
      <alignment vertical="center"/>
    </xf>
    <xf numFmtId="178" fontId="2" fillId="0" borderId="1" xfId="0" applyNumberFormat="1" applyFont="1" applyFill="1" applyBorder="1" applyAlignment="1">
      <alignment vertical="center"/>
    </xf>
    <xf numFmtId="0" fontId="2"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17"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3" fillId="0" borderId="1" xfId="0" applyFont="1" applyFill="1" applyBorder="1" applyAlignment="1">
      <alignment vertical="center" wrapText="1"/>
    </xf>
    <xf numFmtId="0" fontId="18" fillId="0" borderId="1" xfId="0" applyFont="1" applyBorder="1" applyAlignment="1">
      <alignment horizontal="left" vertical="center"/>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21" fillId="0" borderId="1" xfId="58" applyFont="1" applyFill="1" applyBorder="1" applyAlignment="1">
      <alignment horizontal="center" vertical="center" wrapText="1"/>
    </xf>
    <xf numFmtId="0" fontId="22" fillId="0" borderId="1" xfId="58" applyFont="1" applyFill="1" applyBorder="1" applyAlignment="1">
      <alignment horizontal="center" vertical="center"/>
    </xf>
    <xf numFmtId="178" fontId="13" fillId="0" borderId="1" xfId="58" applyNumberFormat="1" applyFont="1" applyFill="1" applyBorder="1" applyAlignment="1">
      <alignment horizontal="center" vertical="center"/>
    </xf>
    <xf numFmtId="177" fontId="12" fillId="0" borderId="2" xfId="58" applyNumberFormat="1" applyFont="1" applyFill="1" applyBorder="1" applyAlignment="1">
      <alignment horizontal="center" vertical="center"/>
    </xf>
    <xf numFmtId="0" fontId="21" fillId="0" borderId="1" xfId="58" applyFont="1" applyFill="1" applyBorder="1" applyAlignment="1">
      <alignment vertical="center" wrapText="1"/>
    </xf>
    <xf numFmtId="0" fontId="22" fillId="0" borderId="1" xfId="58" applyFont="1" applyBorder="1" applyAlignment="1">
      <alignment horizontal="center" vertical="center"/>
    </xf>
    <xf numFmtId="179" fontId="13" fillId="0" borderId="1" xfId="0" applyNumberFormat="1" applyFont="1" applyBorder="1" applyAlignment="1">
      <alignment horizontal="center" vertical="center"/>
    </xf>
    <xf numFmtId="178" fontId="13" fillId="0" borderId="1" xfId="58" applyNumberFormat="1" applyFont="1" applyFill="1" applyBorder="1" applyAlignment="1">
      <alignment horizontal="center" vertical="center" wrapText="1"/>
    </xf>
    <xf numFmtId="0" fontId="21" fillId="0" borderId="1" xfId="58" applyFont="1" applyBorder="1" applyAlignment="1">
      <alignment horizontal="center" vertical="center"/>
    </xf>
    <xf numFmtId="178" fontId="13" fillId="0" borderId="1" xfId="58" applyNumberFormat="1" applyFont="1" applyBorder="1" applyAlignment="1">
      <alignment horizontal="center" vertical="center"/>
    </xf>
    <xf numFmtId="0" fontId="23" fillId="0" borderId="1" xfId="58" applyFont="1" applyFill="1" applyBorder="1" applyAlignment="1">
      <alignment vertical="center" wrapText="1"/>
    </xf>
    <xf numFmtId="0" fontId="12" fillId="0" borderId="1" xfId="0" applyFont="1" applyFill="1" applyBorder="1" applyAlignment="1">
      <alignment vertical="center" wrapText="1"/>
    </xf>
    <xf numFmtId="178" fontId="12" fillId="0" borderId="1" xfId="0" applyNumberFormat="1" applyFont="1" applyFill="1" applyBorder="1" applyAlignment="1">
      <alignment vertical="center" wrapText="1"/>
    </xf>
    <xf numFmtId="0" fontId="12" fillId="0" borderId="1" xfId="0" applyFont="1" applyFill="1" applyBorder="1" applyAlignment="1">
      <alignment vertical="center"/>
    </xf>
    <xf numFmtId="0" fontId="0" fillId="0" borderId="1" xfId="0" applyFont="1" applyBorder="1" applyAlignment="1">
      <alignment vertical="center" wrapText="1"/>
    </xf>
    <xf numFmtId="0" fontId="3" fillId="0" borderId="7" xfId="0" applyFont="1" applyFill="1" applyBorder="1" applyAlignment="1">
      <alignment vertical="center" wrapText="1"/>
    </xf>
    <xf numFmtId="0" fontId="0" fillId="0" borderId="3" xfId="0" applyFont="1" applyBorder="1" applyAlignment="1">
      <alignment vertical="center" wrapText="1"/>
    </xf>
    <xf numFmtId="0" fontId="8" fillId="0" borderId="1" xfId="0" applyFont="1" applyBorder="1" applyAlignment="1">
      <alignment horizontal="center" vertical="center" wrapText="1"/>
    </xf>
    <xf numFmtId="0" fontId="3" fillId="0" borderId="7" xfId="0" applyFont="1" applyFill="1" applyBorder="1" applyAlignment="1">
      <alignment horizontal="center" vertical="center" wrapText="1"/>
    </xf>
    <xf numFmtId="0" fontId="0" fillId="0" borderId="3"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0" fillId="0" borderId="2" xfId="0" applyFont="1" applyBorder="1" applyAlignment="1">
      <alignmen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176" fontId="0" fillId="0" borderId="1" xfId="0" applyNumberFormat="1" applyBorder="1" applyAlignment="1">
      <alignment horizontal="center" vertical="center"/>
    </xf>
    <xf numFmtId="0" fontId="0" fillId="0" borderId="8" xfId="0" applyFont="1" applyBorder="1" applyAlignment="1">
      <alignment horizontal="center" vertical="center"/>
    </xf>
    <xf numFmtId="0" fontId="26" fillId="0" borderId="0" xfId="0" applyFont="1" applyAlignment="1">
      <alignment horizontal="justify" vertical="center" wrapText="1"/>
    </xf>
    <xf numFmtId="0" fontId="26" fillId="0" borderId="1" xfId="0" applyFont="1" applyBorder="1" applyAlignment="1">
      <alignment horizontal="center" vertical="center" wrapText="1"/>
    </xf>
    <xf numFmtId="0" fontId="0" fillId="0" borderId="10" xfId="0" applyBorder="1" applyAlignment="1">
      <alignment horizontal="center"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0" fillId="0" borderId="0" xfId="0" applyAlignment="1">
      <alignment horizontal="center" vertical="center"/>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8" fontId="0" fillId="0" borderId="1" xfId="0" applyNumberFormat="1" applyFont="1" applyBorder="1" applyAlignment="1">
      <alignment horizontal="center" vertical="center"/>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0" xfId="0" applyFont="1" applyFill="1" applyBorder="1" applyAlignment="1">
      <alignment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lignment vertical="center"/>
    </xf>
    <xf numFmtId="0" fontId="8" fillId="0" borderId="1" xfId="0" applyFont="1" applyBorder="1">
      <alignment vertical="center"/>
    </xf>
    <xf numFmtId="0" fontId="19" fillId="0" borderId="1" xfId="0" applyFont="1" applyBorder="1" applyAlignment="1">
      <alignment horizontal="justify" vertical="center"/>
    </xf>
    <xf numFmtId="0" fontId="19"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Fill="1" applyAlignment="1">
      <alignment horizontal="center" vertical="center"/>
    </xf>
    <xf numFmtId="0" fontId="0" fillId="0" borderId="0" xfId="0" applyFont="1" applyAlignment="1">
      <alignment horizontal="center" vertical="center"/>
    </xf>
    <xf numFmtId="0" fontId="0" fillId="3" borderId="1" xfId="0" applyFont="1" applyFill="1" applyBorder="1" applyAlignment="1">
      <alignment horizontal="center" vertical="center" wrapText="1"/>
    </xf>
    <xf numFmtId="178"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180" fontId="28" fillId="0" borderId="1" xfId="0" applyNumberFormat="1" applyFont="1" applyBorder="1" applyAlignment="1">
      <alignment horizontal="center" vertical="center"/>
    </xf>
    <xf numFmtId="0" fontId="26" fillId="0" borderId="0" xfId="0" applyFont="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26" fillId="0" borderId="0" xfId="0" applyFont="1" applyAlignment="1">
      <alignment horizontal="center" vertical="center" wrapText="1"/>
    </xf>
    <xf numFmtId="0" fontId="0" fillId="0" borderId="0" xfId="0" applyFill="1">
      <alignment vertical="center"/>
    </xf>
    <xf numFmtId="0" fontId="25" fillId="0" borderId="1" xfId="0" applyFont="1" applyFill="1" applyBorder="1" applyAlignment="1">
      <alignment horizontal="center" vertical="center" wrapText="1"/>
    </xf>
    <xf numFmtId="0" fontId="0" fillId="3" borderId="1" xfId="0" applyFill="1" applyBorder="1" applyAlignment="1">
      <alignment horizontal="center" vertical="center"/>
    </xf>
    <xf numFmtId="178" fontId="0" fillId="0" borderId="1" xfId="0" applyNumberForma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178"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0" fillId="0" borderId="8" xfId="0" applyFont="1" applyFill="1" applyBorder="1" applyAlignment="1">
      <alignment vertical="center" wrapText="1"/>
    </xf>
    <xf numFmtId="0" fontId="0" fillId="0" borderId="1" xfId="0" applyFont="1" applyFill="1" applyBorder="1">
      <alignment vertical="center"/>
    </xf>
    <xf numFmtId="0" fontId="0" fillId="0" borderId="8" xfId="0" applyFont="1" applyBorder="1" applyAlignment="1">
      <alignment vertical="center" wrapText="1"/>
    </xf>
    <xf numFmtId="177" fontId="0" fillId="0" borderId="1" xfId="0" applyNumberFormat="1" applyFont="1" applyFill="1" applyBorder="1" applyAlignment="1">
      <alignment horizontal="center" vertical="center"/>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ill="1" applyBorder="1" applyAlignment="1">
      <alignment horizontal="center" vertical="center"/>
    </xf>
    <xf numFmtId="0" fontId="0" fillId="0" borderId="8" xfId="0" applyFont="1" applyBorder="1" applyAlignment="1">
      <alignment horizontal="center" vertical="center" wrapText="1"/>
    </xf>
    <xf numFmtId="0" fontId="2" fillId="0" borderId="1" xfId="0" applyFont="1" applyFill="1" applyBorder="1" applyAlignment="1">
      <alignment horizontal="left" vertical="center"/>
    </xf>
    <xf numFmtId="180"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石岗（一期）南区_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石岗（一期）南区_4"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 xfId="52"/>
    <cellStyle name="常规_石岗（一期）南区_5" xfId="53"/>
    <cellStyle name="常规_石岗（一期）南区" xfId="54"/>
    <cellStyle name="常规_石岗（一期）南区_6" xfId="55"/>
    <cellStyle name="常规_石岗（一期）南区_3" xfId="56"/>
    <cellStyle name="常规_Sheet1" xfId="57"/>
    <cellStyle name="常规 2"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tabSelected="1" view="pageBreakPreview" zoomScaleNormal="85" zoomScaleSheetLayoutView="100" topLeftCell="A7" workbookViewId="0">
      <selection activeCell="B17" sqref="B17"/>
    </sheetView>
  </sheetViews>
  <sheetFormatPr defaultColWidth="9" defaultRowHeight="14.4" outlineLevelCol="3"/>
  <cols>
    <col min="1" max="1" width="9" style="117"/>
    <col min="2" max="2" width="43.5" style="117" customWidth="1"/>
    <col min="3" max="3" width="19.75" style="117" customWidth="1"/>
    <col min="4" max="4" width="12.1296296296296" style="117" customWidth="1"/>
    <col min="5" max="16384" width="9" style="117"/>
  </cols>
  <sheetData>
    <row r="1" ht="48" customHeight="1" spans="1:4">
      <c r="A1" s="145" t="s">
        <v>0</v>
      </c>
      <c r="B1" s="145"/>
      <c r="C1" s="145"/>
      <c r="D1" s="145"/>
    </row>
    <row r="2" ht="30" hidden="1" customHeight="1" spans="1:4">
      <c r="A2" s="128"/>
      <c r="B2" s="128"/>
      <c r="C2" s="128"/>
      <c r="D2" s="128"/>
    </row>
    <row r="3" ht="30" customHeight="1" spans="1:4">
      <c r="A3" s="3" t="s">
        <v>1</v>
      </c>
      <c r="B3" s="3" t="s">
        <v>2</v>
      </c>
      <c r="C3" s="3" t="s">
        <v>3</v>
      </c>
      <c r="D3" s="3" t="s">
        <v>4</v>
      </c>
    </row>
    <row r="4" ht="30" customHeight="1" spans="1:4">
      <c r="A4" s="3" t="s">
        <v>5</v>
      </c>
      <c r="B4" s="245" t="s">
        <v>6</v>
      </c>
      <c r="C4" s="246"/>
      <c r="D4" s="3"/>
    </row>
    <row r="5" ht="30" customHeight="1" spans="1:4">
      <c r="A5" s="3" t="s">
        <v>7</v>
      </c>
      <c r="B5" s="247" t="s">
        <v>8</v>
      </c>
      <c r="C5" s="246"/>
      <c r="D5" s="128"/>
    </row>
    <row r="6" ht="30" customHeight="1" spans="1:4">
      <c r="A6" s="3" t="s">
        <v>9</v>
      </c>
      <c r="B6" s="247" t="s">
        <v>10</v>
      </c>
      <c r="C6" s="246"/>
      <c r="D6" s="128"/>
    </row>
    <row r="7" ht="30" customHeight="1" spans="1:4">
      <c r="A7" s="3" t="s">
        <v>11</v>
      </c>
      <c r="B7" s="247" t="s">
        <v>12</v>
      </c>
      <c r="C7" s="246"/>
      <c r="D7" s="128"/>
    </row>
    <row r="8" ht="30" customHeight="1" spans="1:4">
      <c r="A8" s="3" t="s">
        <v>13</v>
      </c>
      <c r="B8" s="247" t="s">
        <v>14</v>
      </c>
      <c r="C8" s="246"/>
      <c r="D8" s="128"/>
    </row>
    <row r="9" ht="30" customHeight="1" spans="1:4">
      <c r="A9" s="3" t="s">
        <v>15</v>
      </c>
      <c r="B9" s="247" t="s">
        <v>16</v>
      </c>
      <c r="C9" s="246"/>
      <c r="D9" s="128"/>
    </row>
    <row r="10" ht="30" customHeight="1" spans="1:4">
      <c r="A10" s="3" t="s">
        <v>17</v>
      </c>
      <c r="B10" s="247" t="s">
        <v>18</v>
      </c>
      <c r="C10" s="246"/>
      <c r="D10" s="128"/>
    </row>
    <row r="11" ht="30" customHeight="1" spans="1:4">
      <c r="A11" s="3" t="s">
        <v>19</v>
      </c>
      <c r="B11" s="247" t="s">
        <v>20</v>
      </c>
      <c r="C11" s="246"/>
      <c r="D11" s="128"/>
    </row>
    <row r="12" ht="30" customHeight="1" spans="1:4">
      <c r="A12" s="3" t="s">
        <v>21</v>
      </c>
      <c r="B12" s="247" t="s">
        <v>22</v>
      </c>
      <c r="C12" s="246"/>
      <c r="D12" s="128"/>
    </row>
    <row r="13" ht="30" customHeight="1" spans="1:4">
      <c r="A13" s="3" t="s">
        <v>23</v>
      </c>
      <c r="B13" s="247" t="s">
        <v>24</v>
      </c>
      <c r="C13" s="246"/>
      <c r="D13" s="128"/>
    </row>
    <row r="14" ht="30" customHeight="1" spans="1:4">
      <c r="A14" s="3" t="s">
        <v>25</v>
      </c>
      <c r="B14" s="247" t="s">
        <v>26</v>
      </c>
      <c r="C14" s="246"/>
      <c r="D14" s="128"/>
    </row>
    <row r="15" ht="30" customHeight="1" spans="1:4">
      <c r="A15" s="3" t="s">
        <v>27</v>
      </c>
      <c r="B15" s="247" t="s">
        <v>28</v>
      </c>
      <c r="C15" s="246"/>
      <c r="D15" s="128"/>
    </row>
    <row r="16" ht="30" customHeight="1" spans="1:4">
      <c r="A16" s="3" t="s">
        <v>29</v>
      </c>
      <c r="B16" s="247" t="s">
        <v>30</v>
      </c>
      <c r="C16" s="246"/>
      <c r="D16" s="128"/>
    </row>
    <row r="17" ht="30" customHeight="1" spans="1:4">
      <c r="A17" s="3" t="s">
        <v>31</v>
      </c>
      <c r="B17" s="128" t="s">
        <v>32</v>
      </c>
      <c r="C17" s="246"/>
      <c r="D17" s="128"/>
    </row>
  </sheetData>
  <mergeCells count="2">
    <mergeCell ref="A1:D1"/>
    <mergeCell ref="A2:D2"/>
  </mergeCells>
  <pageMargins left="0.75" right="0.75" top="1" bottom="1" header="0.5" footer="0.5"/>
  <pageSetup paperSize="9" scale="98"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view="pageBreakPreview" zoomScaleNormal="100" zoomScaleSheetLayoutView="100" workbookViewId="0">
      <selection activeCell="I21" sqref="I21"/>
    </sheetView>
  </sheetViews>
  <sheetFormatPr defaultColWidth="9" defaultRowHeight="14.4"/>
  <cols>
    <col min="2" max="2" width="18.8796296296296" customWidth="1"/>
    <col min="3" max="3" width="15.6296296296296" customWidth="1"/>
    <col min="6" max="6" width="10.3796296296296"/>
    <col min="7" max="7" width="14.8796296296296"/>
    <col min="9" max="9" width="44.5" customWidth="1"/>
    <col min="10" max="10" width="45.3796296296296" customWidth="1"/>
    <col min="12" max="12" width="11.5" customWidth="1"/>
  </cols>
  <sheetData>
    <row r="1" ht="39" customHeight="1" spans="1:8">
      <c r="A1" s="1" t="s">
        <v>262</v>
      </c>
      <c r="B1" s="2"/>
      <c r="C1" s="2"/>
      <c r="D1" s="2"/>
      <c r="E1" s="2"/>
      <c r="F1" s="2"/>
      <c r="G1" s="2"/>
      <c r="H1" s="2"/>
    </row>
    <row r="2" ht="24" customHeight="1" spans="1:8">
      <c r="A2" s="48" t="s">
        <v>342</v>
      </c>
      <c r="B2" s="49"/>
      <c r="C2" s="49"/>
      <c r="D2" s="49"/>
      <c r="E2" s="49"/>
      <c r="F2" s="49"/>
      <c r="G2" s="49"/>
      <c r="H2" s="50"/>
    </row>
    <row r="3" ht="55" customHeight="1" spans="1:8">
      <c r="A3" s="51" t="s">
        <v>1</v>
      </c>
      <c r="B3" s="51" t="s">
        <v>35</v>
      </c>
      <c r="C3" s="52" t="s">
        <v>36</v>
      </c>
      <c r="D3" s="53" t="s">
        <v>37</v>
      </c>
      <c r="E3" s="21" t="s">
        <v>38</v>
      </c>
      <c r="F3" s="54" t="s">
        <v>41</v>
      </c>
      <c r="G3" s="52" t="s">
        <v>42</v>
      </c>
      <c r="H3" s="21" t="s">
        <v>4</v>
      </c>
    </row>
    <row r="4" ht="30" customHeight="1" spans="1:12">
      <c r="A4" s="14">
        <v>1</v>
      </c>
      <c r="B4" s="26" t="s">
        <v>343</v>
      </c>
      <c r="C4" s="55" t="s">
        <v>344</v>
      </c>
      <c r="D4" s="28">
        <f>307*5%</f>
        <v>15.35</v>
      </c>
      <c r="E4" s="27" t="s">
        <v>312</v>
      </c>
      <c r="F4" s="12"/>
      <c r="G4" s="13"/>
      <c r="H4" s="14"/>
      <c r="I4" s="9" t="s">
        <v>345</v>
      </c>
      <c r="J4" s="43" t="s">
        <v>346</v>
      </c>
      <c r="K4" s="9">
        <v>307</v>
      </c>
      <c r="L4" s="9" t="s">
        <v>347</v>
      </c>
    </row>
    <row r="5" ht="30" customHeight="1" spans="1:12">
      <c r="A5" s="14">
        <v>2</v>
      </c>
      <c r="B5" s="29"/>
      <c r="C5" s="55" t="s">
        <v>348</v>
      </c>
      <c r="D5" s="30"/>
      <c r="E5" s="27" t="s">
        <v>312</v>
      </c>
      <c r="F5" s="12"/>
      <c r="G5" s="13"/>
      <c r="H5" s="14"/>
      <c r="I5" s="15"/>
      <c r="J5" s="44"/>
      <c r="K5" s="15"/>
      <c r="L5" s="15"/>
    </row>
    <row r="6" ht="30" customHeight="1" spans="1:12">
      <c r="A6" s="14">
        <v>3</v>
      </c>
      <c r="B6" s="31"/>
      <c r="C6" s="55" t="s">
        <v>349</v>
      </c>
      <c r="D6" s="32"/>
      <c r="E6" s="27" t="s">
        <v>312</v>
      </c>
      <c r="F6" s="12"/>
      <c r="G6" s="13"/>
      <c r="H6" s="14"/>
      <c r="I6" s="17"/>
      <c r="J6" s="45"/>
      <c r="K6" s="17"/>
      <c r="L6" s="17"/>
    </row>
    <row r="7" ht="30" customHeight="1" spans="1:12">
      <c r="A7" s="24">
        <v>4</v>
      </c>
      <c r="B7" s="26" t="s">
        <v>350</v>
      </c>
      <c r="C7" s="55" t="s">
        <v>351</v>
      </c>
      <c r="D7" s="24">
        <v>3</v>
      </c>
      <c r="E7" s="27" t="s">
        <v>312</v>
      </c>
      <c r="F7" s="56"/>
      <c r="G7" s="13"/>
      <c r="H7" s="14"/>
      <c r="I7" s="25" t="s">
        <v>352</v>
      </c>
      <c r="J7" s="25" t="s">
        <v>353</v>
      </c>
      <c r="K7" s="9">
        <v>3</v>
      </c>
      <c r="L7" s="9"/>
    </row>
    <row r="8" ht="30" customHeight="1" spans="1:12">
      <c r="A8" s="24">
        <v>5</v>
      </c>
      <c r="B8" s="57" t="s">
        <v>354</v>
      </c>
      <c r="C8" s="58" t="s">
        <v>355</v>
      </c>
      <c r="D8" s="53">
        <v>2</v>
      </c>
      <c r="E8" s="59" t="s">
        <v>87</v>
      </c>
      <c r="F8" s="60"/>
      <c r="G8" s="13"/>
      <c r="H8" s="14"/>
      <c r="I8" s="25"/>
      <c r="J8" s="25"/>
      <c r="K8" s="15"/>
      <c r="L8" s="15"/>
    </row>
    <row r="9" ht="30" customHeight="1" spans="1:12">
      <c r="A9" s="24">
        <v>6</v>
      </c>
      <c r="B9" s="61"/>
      <c r="C9" s="58" t="s">
        <v>356</v>
      </c>
      <c r="D9" s="53">
        <v>2</v>
      </c>
      <c r="E9" s="59" t="s">
        <v>87</v>
      </c>
      <c r="F9" s="60"/>
      <c r="G9" s="13"/>
      <c r="H9" s="14"/>
      <c r="I9" s="25"/>
      <c r="J9" s="25"/>
      <c r="K9" s="15"/>
      <c r="L9" s="15"/>
    </row>
    <row r="10" ht="30" customHeight="1" spans="1:12">
      <c r="A10" s="24">
        <v>7</v>
      </c>
      <c r="B10" s="5"/>
      <c r="C10" s="58" t="s">
        <v>357</v>
      </c>
      <c r="D10" s="53">
        <v>2</v>
      </c>
      <c r="E10" s="59" t="s">
        <v>87</v>
      </c>
      <c r="F10" s="62"/>
      <c r="G10" s="13"/>
      <c r="H10" s="14"/>
      <c r="I10" s="25"/>
      <c r="J10" s="25"/>
      <c r="K10" s="17"/>
      <c r="L10" s="17"/>
    </row>
    <row r="11" ht="23" customHeight="1" spans="1:8">
      <c r="A11" s="14"/>
      <c r="B11" s="14" t="s">
        <v>98</v>
      </c>
      <c r="C11" s="14"/>
      <c r="D11" s="14"/>
      <c r="E11" s="14"/>
      <c r="F11" s="19"/>
      <c r="G11" s="13"/>
      <c r="H11" s="14"/>
    </row>
  </sheetData>
  <mergeCells count="14">
    <mergeCell ref="A1:H1"/>
    <mergeCell ref="A2:H2"/>
    <mergeCell ref="B4:B6"/>
    <mergeCell ref="B8:B10"/>
    <mergeCell ref="D4:D6"/>
    <mergeCell ref="F7:F10"/>
    <mergeCell ref="I4:I6"/>
    <mergeCell ref="I7:I10"/>
    <mergeCell ref="J4:J6"/>
    <mergeCell ref="J7:J10"/>
    <mergeCell ref="K4:K6"/>
    <mergeCell ref="K7:K10"/>
    <mergeCell ref="L4:L6"/>
    <mergeCell ref="L7:L10"/>
  </mergeCells>
  <pageMargins left="0.75" right="0.75" top="1" bottom="1" header="0.5" footer="0.5"/>
  <pageSetup paperSize="9" scale="92"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view="pageBreakPreview" zoomScale="85" zoomScaleNormal="100" zoomScaleSheetLayoutView="85" topLeftCell="A7" workbookViewId="0">
      <selection activeCell="I21" sqref="I21"/>
    </sheetView>
  </sheetViews>
  <sheetFormatPr defaultColWidth="9" defaultRowHeight="14.4"/>
  <cols>
    <col min="2" max="2" width="18.3796296296296" customWidth="1"/>
    <col min="3" max="3" width="23.8796296296296" customWidth="1"/>
    <col min="4" max="4" width="10.3796296296296"/>
    <col min="6" max="6" width="9.37962962962963"/>
    <col min="7" max="7" width="14.8796296296296"/>
    <col min="9" max="9" width="57.75" customWidth="1"/>
    <col min="10" max="10" width="26.75" customWidth="1"/>
    <col min="11" max="11" width="31.1296296296296" customWidth="1"/>
    <col min="12" max="12" width="18.6296296296296" customWidth="1"/>
  </cols>
  <sheetData>
    <row r="1" ht="40" customHeight="1" spans="1:8">
      <c r="A1" s="1" t="s">
        <v>262</v>
      </c>
      <c r="B1" s="2"/>
      <c r="C1" s="2"/>
      <c r="D1" s="2"/>
      <c r="E1" s="2"/>
      <c r="F1" s="2"/>
      <c r="G1" s="2"/>
      <c r="H1" s="2"/>
    </row>
    <row r="2" ht="35" customHeight="1" spans="1:8">
      <c r="A2" s="3" t="s">
        <v>358</v>
      </c>
      <c r="B2" s="3"/>
      <c r="C2" s="3"/>
      <c r="D2" s="3"/>
      <c r="E2" s="3"/>
      <c r="F2" s="3"/>
      <c r="G2" s="3"/>
      <c r="H2" s="3"/>
    </row>
    <row r="3" ht="35" customHeight="1" spans="1:8">
      <c r="A3" s="4" t="s">
        <v>1</v>
      </c>
      <c r="B3" s="4" t="s">
        <v>35</v>
      </c>
      <c r="C3" s="5" t="s">
        <v>36</v>
      </c>
      <c r="D3" s="6" t="s">
        <v>37</v>
      </c>
      <c r="E3" s="7" t="s">
        <v>38</v>
      </c>
      <c r="F3" s="8" t="s">
        <v>41</v>
      </c>
      <c r="G3" s="5" t="s">
        <v>42</v>
      </c>
      <c r="H3" s="7" t="s">
        <v>4</v>
      </c>
    </row>
    <row r="4" ht="35" customHeight="1" spans="1:12">
      <c r="A4" s="9">
        <v>1</v>
      </c>
      <c r="B4" s="26" t="s">
        <v>359</v>
      </c>
      <c r="C4" s="27" t="s">
        <v>360</v>
      </c>
      <c r="D4" s="28">
        <v>15</v>
      </c>
      <c r="E4" s="27" t="s">
        <v>124</v>
      </c>
      <c r="F4" s="12"/>
      <c r="G4" s="13"/>
      <c r="H4" s="14"/>
      <c r="I4" s="41" t="s">
        <v>361</v>
      </c>
      <c r="J4" s="9" t="s">
        <v>362</v>
      </c>
      <c r="K4" s="9">
        <v>72204.39</v>
      </c>
      <c r="L4" s="9" t="s">
        <v>363</v>
      </c>
    </row>
    <row r="5" ht="33" customHeight="1" spans="1:12">
      <c r="A5" s="15"/>
      <c r="B5" s="29"/>
      <c r="C5" s="27" t="s">
        <v>364</v>
      </c>
      <c r="D5" s="30"/>
      <c r="E5" s="27" t="s">
        <v>124</v>
      </c>
      <c r="F5" s="12"/>
      <c r="G5" s="13"/>
      <c r="H5" s="14"/>
      <c r="I5" s="42"/>
      <c r="J5" s="15"/>
      <c r="K5" s="15"/>
      <c r="L5" s="15"/>
    </row>
    <row r="6" ht="31" customHeight="1" spans="1:12">
      <c r="A6" s="15"/>
      <c r="B6" s="29"/>
      <c r="C6" s="27" t="s">
        <v>365</v>
      </c>
      <c r="D6" s="30"/>
      <c r="E6" s="27" t="s">
        <v>124</v>
      </c>
      <c r="F6" s="12"/>
      <c r="G6" s="13"/>
      <c r="H6" s="14"/>
      <c r="I6" s="42"/>
      <c r="J6" s="15"/>
      <c r="K6" s="15"/>
      <c r="L6" s="15"/>
    </row>
    <row r="7" ht="19" customHeight="1" spans="1:12">
      <c r="A7" s="15"/>
      <c r="B7" s="29"/>
      <c r="C7" s="27" t="s">
        <v>366</v>
      </c>
      <c r="D7" s="30"/>
      <c r="E7" s="27" t="s">
        <v>124</v>
      </c>
      <c r="F7" s="12"/>
      <c r="G7" s="13"/>
      <c r="H7" s="14"/>
      <c r="I7" s="42"/>
      <c r="J7" s="15"/>
      <c r="K7" s="15"/>
      <c r="L7" s="15"/>
    </row>
    <row r="8" ht="24" customHeight="1" spans="1:12">
      <c r="A8" s="15"/>
      <c r="B8" s="29"/>
      <c r="C8" s="27" t="s">
        <v>367</v>
      </c>
      <c r="D8" s="30"/>
      <c r="E8" s="27" t="s">
        <v>124</v>
      </c>
      <c r="F8" s="12"/>
      <c r="G8" s="13"/>
      <c r="H8" s="14"/>
      <c r="I8" s="42"/>
      <c r="J8" s="15"/>
      <c r="K8" s="15"/>
      <c r="L8" s="15"/>
    </row>
    <row r="9" ht="26" customHeight="1" spans="1:12">
      <c r="A9" s="15"/>
      <c r="B9" s="29"/>
      <c r="C9" s="27" t="s">
        <v>368</v>
      </c>
      <c r="D9" s="30"/>
      <c r="E9" s="27" t="s">
        <v>124</v>
      </c>
      <c r="F9" s="12"/>
      <c r="G9" s="13"/>
      <c r="H9" s="14"/>
      <c r="I9" s="42"/>
      <c r="J9" s="15"/>
      <c r="K9" s="15"/>
      <c r="L9" s="15"/>
    </row>
    <row r="10" ht="23" customHeight="1" spans="1:12">
      <c r="A10" s="17"/>
      <c r="B10" s="31"/>
      <c r="C10" s="27" t="s">
        <v>369</v>
      </c>
      <c r="D10" s="32"/>
      <c r="E10" s="27" t="s">
        <v>124</v>
      </c>
      <c r="F10" s="12"/>
      <c r="G10" s="13"/>
      <c r="H10" s="14"/>
      <c r="I10" s="6"/>
      <c r="J10" s="17"/>
      <c r="K10" s="17"/>
      <c r="L10" s="17"/>
    </row>
    <row r="11" ht="30" customHeight="1" spans="1:12">
      <c r="A11" s="9">
        <v>2</v>
      </c>
      <c r="B11" s="26" t="s">
        <v>370</v>
      </c>
      <c r="C11" s="27" t="s">
        <v>220</v>
      </c>
      <c r="D11" s="28">
        <v>15</v>
      </c>
      <c r="E11" s="27" t="s">
        <v>87</v>
      </c>
      <c r="F11" s="12"/>
      <c r="G11" s="13"/>
      <c r="H11" s="14"/>
      <c r="I11" s="43" t="s">
        <v>371</v>
      </c>
      <c r="J11" s="9" t="s">
        <v>372</v>
      </c>
      <c r="K11" s="9">
        <v>4402.64</v>
      </c>
      <c r="L11" s="9" t="s">
        <v>373</v>
      </c>
    </row>
    <row r="12" ht="28" customHeight="1" spans="1:12">
      <c r="A12" s="15"/>
      <c r="B12" s="29"/>
      <c r="C12" s="27" t="s">
        <v>374</v>
      </c>
      <c r="D12" s="30"/>
      <c r="E12" s="27" t="s">
        <v>87</v>
      </c>
      <c r="F12" s="12"/>
      <c r="G12" s="13"/>
      <c r="H12" s="14"/>
      <c r="I12" s="44"/>
      <c r="J12" s="15"/>
      <c r="K12" s="15"/>
      <c r="L12" s="15"/>
    </row>
    <row r="13" ht="29" customHeight="1" spans="1:12">
      <c r="A13" s="15"/>
      <c r="B13" s="29"/>
      <c r="C13" s="27" t="s">
        <v>150</v>
      </c>
      <c r="D13" s="30"/>
      <c r="E13" s="27" t="s">
        <v>87</v>
      </c>
      <c r="F13" s="12"/>
      <c r="G13" s="13"/>
      <c r="H13" s="14"/>
      <c r="I13" s="44"/>
      <c r="J13" s="15"/>
      <c r="K13" s="15"/>
      <c r="L13" s="15"/>
    </row>
    <row r="14" ht="28" customHeight="1" spans="1:12">
      <c r="A14" s="15"/>
      <c r="B14" s="29"/>
      <c r="C14" s="27" t="s">
        <v>375</v>
      </c>
      <c r="D14" s="30"/>
      <c r="E14" s="27" t="s">
        <v>87</v>
      </c>
      <c r="F14" s="12"/>
      <c r="G14" s="13"/>
      <c r="H14" s="14"/>
      <c r="I14" s="44"/>
      <c r="J14" s="15"/>
      <c r="K14" s="15"/>
      <c r="L14" s="15"/>
    </row>
    <row r="15" ht="18" customHeight="1" spans="1:12">
      <c r="A15" s="15"/>
      <c r="B15" s="29"/>
      <c r="C15" s="27" t="s">
        <v>376</v>
      </c>
      <c r="D15" s="30"/>
      <c r="E15" s="27" t="s">
        <v>87</v>
      </c>
      <c r="F15" s="12"/>
      <c r="G15" s="13"/>
      <c r="H15" s="14"/>
      <c r="I15" s="45"/>
      <c r="J15" s="17"/>
      <c r="K15" s="17"/>
      <c r="L15" s="17"/>
    </row>
    <row r="16" ht="25" customHeight="1" spans="1:12">
      <c r="A16" s="9">
        <v>3</v>
      </c>
      <c r="B16" s="9" t="s">
        <v>377</v>
      </c>
      <c r="C16" s="27" t="s">
        <v>360</v>
      </c>
      <c r="D16" s="28">
        <v>15</v>
      </c>
      <c r="E16" s="24" t="s">
        <v>124</v>
      </c>
      <c r="F16" s="12"/>
      <c r="G16" s="13"/>
      <c r="H16" s="14"/>
      <c r="I16" s="46" t="s">
        <v>378</v>
      </c>
      <c r="J16" s="14" t="s">
        <v>379</v>
      </c>
      <c r="K16" s="14">
        <v>72204.39</v>
      </c>
      <c r="L16" s="14" t="s">
        <v>380</v>
      </c>
    </row>
    <row r="17" ht="25" customHeight="1" spans="1:9">
      <c r="A17" s="15"/>
      <c r="B17" s="15"/>
      <c r="C17" s="27" t="s">
        <v>364</v>
      </c>
      <c r="D17" s="30"/>
      <c r="E17" s="24" t="s">
        <v>124</v>
      </c>
      <c r="F17" s="12"/>
      <c r="G17" s="13"/>
      <c r="H17" s="14"/>
      <c r="I17" s="47"/>
    </row>
    <row r="18" ht="25" customHeight="1" spans="1:9">
      <c r="A18" s="15"/>
      <c r="B18" s="15"/>
      <c r="C18" s="27" t="s">
        <v>365</v>
      </c>
      <c r="D18" s="30"/>
      <c r="E18" s="24" t="s">
        <v>124</v>
      </c>
      <c r="F18" s="12"/>
      <c r="G18" s="13"/>
      <c r="H18" s="14"/>
      <c r="I18" s="47"/>
    </row>
    <row r="19" ht="25" customHeight="1" spans="1:9">
      <c r="A19" s="15"/>
      <c r="B19" s="15"/>
      <c r="C19" s="27" t="s">
        <v>366</v>
      </c>
      <c r="D19" s="30"/>
      <c r="E19" s="24" t="s">
        <v>124</v>
      </c>
      <c r="F19" s="12"/>
      <c r="G19" s="13"/>
      <c r="H19" s="14"/>
      <c r="I19" s="47"/>
    </row>
    <row r="20" ht="25" customHeight="1" spans="1:9">
      <c r="A20" s="15"/>
      <c r="B20" s="15"/>
      <c r="C20" s="27" t="s">
        <v>367</v>
      </c>
      <c r="D20" s="30"/>
      <c r="E20" s="24" t="s">
        <v>124</v>
      </c>
      <c r="F20" s="12"/>
      <c r="G20" s="13"/>
      <c r="H20" s="14"/>
      <c r="I20" s="47"/>
    </row>
    <row r="21" ht="25" customHeight="1" spans="1:9">
      <c r="A21" s="15"/>
      <c r="B21" s="15"/>
      <c r="C21" s="27" t="s">
        <v>368</v>
      </c>
      <c r="D21" s="30"/>
      <c r="E21" s="24" t="s">
        <v>124</v>
      </c>
      <c r="F21" s="12"/>
      <c r="G21" s="13"/>
      <c r="H21" s="14"/>
      <c r="I21" s="47"/>
    </row>
    <row r="22" ht="25" customHeight="1" spans="1:9">
      <c r="A22" s="17"/>
      <c r="B22" s="17"/>
      <c r="C22" s="27" t="s">
        <v>369</v>
      </c>
      <c r="D22" s="32"/>
      <c r="E22" s="24" t="s">
        <v>124</v>
      </c>
      <c r="F22" s="12"/>
      <c r="G22" s="13"/>
      <c r="H22" s="14"/>
      <c r="I22" s="47"/>
    </row>
    <row r="23" ht="25" customHeight="1" spans="1:9">
      <c r="A23" s="33">
        <v>4</v>
      </c>
      <c r="B23" s="34" t="s">
        <v>381</v>
      </c>
      <c r="C23" s="35" t="s">
        <v>148</v>
      </c>
      <c r="D23" s="36">
        <v>10</v>
      </c>
      <c r="E23" s="37" t="s">
        <v>124</v>
      </c>
      <c r="F23" s="12"/>
      <c r="G23" s="13"/>
      <c r="H23" s="14"/>
      <c r="I23" s="47"/>
    </row>
    <row r="24" ht="25" customHeight="1" spans="1:9">
      <c r="A24" s="33"/>
      <c r="B24" s="34"/>
      <c r="C24" s="35" t="s">
        <v>150</v>
      </c>
      <c r="D24" s="36"/>
      <c r="E24" s="37" t="s">
        <v>124</v>
      </c>
      <c r="F24" s="12"/>
      <c r="G24" s="13"/>
      <c r="H24" s="14"/>
      <c r="I24" s="47"/>
    </row>
    <row r="25" ht="25" customHeight="1" spans="1:9">
      <c r="A25" s="38"/>
      <c r="B25" s="39"/>
      <c r="C25" s="35" t="s">
        <v>382</v>
      </c>
      <c r="D25" s="40"/>
      <c r="E25" s="37" t="s">
        <v>124</v>
      </c>
      <c r="F25" s="12"/>
      <c r="G25" s="13"/>
      <c r="H25" s="14"/>
      <c r="I25" s="47"/>
    </row>
    <row r="26" ht="25" customHeight="1" spans="1:9">
      <c r="A26" s="38">
        <v>5</v>
      </c>
      <c r="B26" s="39" t="s">
        <v>383</v>
      </c>
      <c r="C26" s="35" t="s">
        <v>384</v>
      </c>
      <c r="D26" s="40">
        <v>283</v>
      </c>
      <c r="E26" s="37" t="s">
        <v>124</v>
      </c>
      <c r="F26" s="12"/>
      <c r="G26" s="13"/>
      <c r="H26" s="14"/>
      <c r="I26" s="47"/>
    </row>
    <row r="27" ht="43" customHeight="1" spans="1:8">
      <c r="A27" s="14"/>
      <c r="B27" s="14" t="s">
        <v>98</v>
      </c>
      <c r="C27" s="14"/>
      <c r="D27" s="14"/>
      <c r="E27" s="14"/>
      <c r="F27" s="14"/>
      <c r="G27" s="20"/>
      <c r="H27" s="14"/>
    </row>
  </sheetData>
  <mergeCells count="22">
    <mergeCell ref="A1:H1"/>
    <mergeCell ref="A2:H2"/>
    <mergeCell ref="A4:A10"/>
    <mergeCell ref="A11:A15"/>
    <mergeCell ref="A16:A22"/>
    <mergeCell ref="A23:A25"/>
    <mergeCell ref="B4:B10"/>
    <mergeCell ref="B11:B15"/>
    <mergeCell ref="B16:B22"/>
    <mergeCell ref="B23:B25"/>
    <mergeCell ref="D4:D10"/>
    <mergeCell ref="D11:D15"/>
    <mergeCell ref="D16:D22"/>
    <mergeCell ref="D23:D25"/>
    <mergeCell ref="I4:I10"/>
    <mergeCell ref="I11:I15"/>
    <mergeCell ref="J4:J10"/>
    <mergeCell ref="J11:J15"/>
    <mergeCell ref="K4:K10"/>
    <mergeCell ref="K11:K15"/>
    <mergeCell ref="L4:L10"/>
    <mergeCell ref="L11:L15"/>
  </mergeCells>
  <pageMargins left="0.75" right="0.75" top="1" bottom="1" header="0.5" footer="0.5"/>
  <pageSetup paperSize="9" scale="84"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view="pageBreakPreview" zoomScaleNormal="100" zoomScaleSheetLayoutView="100" workbookViewId="0">
      <selection activeCell="M34" sqref="M34"/>
    </sheetView>
  </sheetViews>
  <sheetFormatPr defaultColWidth="9" defaultRowHeight="14.4" outlineLevelRow="4" outlineLevelCol="7"/>
  <cols>
    <col min="3" max="3" width="55" customWidth="1"/>
    <col min="7" max="7" width="12.6296296296296"/>
  </cols>
  <sheetData>
    <row r="1" ht="33" customHeight="1" spans="1:8">
      <c r="A1" s="1" t="s">
        <v>262</v>
      </c>
      <c r="B1" s="2"/>
      <c r="C1" s="2"/>
      <c r="D1" s="2"/>
      <c r="E1" s="2"/>
      <c r="F1" s="2"/>
      <c r="G1" s="2"/>
      <c r="H1" s="2"/>
    </row>
    <row r="2" ht="45" customHeight="1" spans="1:8">
      <c r="A2" s="3" t="s">
        <v>385</v>
      </c>
      <c r="B2" s="3"/>
      <c r="C2" s="3"/>
      <c r="D2" s="3"/>
      <c r="E2" s="3"/>
      <c r="F2" s="3"/>
      <c r="G2" s="3"/>
      <c r="H2" s="3"/>
    </row>
    <row r="3" ht="45" customHeight="1" spans="1:8">
      <c r="A3" s="4" t="s">
        <v>1</v>
      </c>
      <c r="B3" s="4" t="s">
        <v>35</v>
      </c>
      <c r="C3" s="5" t="s">
        <v>36</v>
      </c>
      <c r="D3" s="6" t="s">
        <v>37</v>
      </c>
      <c r="E3" s="7" t="s">
        <v>38</v>
      </c>
      <c r="F3" s="8" t="s">
        <v>41</v>
      </c>
      <c r="G3" s="5" t="s">
        <v>42</v>
      </c>
      <c r="H3" s="7" t="s">
        <v>4</v>
      </c>
    </row>
    <row r="4" ht="45" customHeight="1" spans="1:8">
      <c r="A4" s="22">
        <v>1</v>
      </c>
      <c r="B4" s="23" t="s">
        <v>386</v>
      </c>
      <c r="C4" s="25" t="s">
        <v>387</v>
      </c>
      <c r="D4" s="24">
        <v>114362</v>
      </c>
      <c r="E4" s="24" t="s">
        <v>388</v>
      </c>
      <c r="F4" s="12"/>
      <c r="G4" s="13"/>
      <c r="H4" s="14"/>
    </row>
    <row r="5" ht="45" customHeight="1" spans="1:8">
      <c r="A5" s="14"/>
      <c r="B5" s="14" t="s">
        <v>98</v>
      </c>
      <c r="C5" s="14"/>
      <c r="D5" s="14"/>
      <c r="E5" s="14"/>
      <c r="F5" s="19"/>
      <c r="G5" s="20"/>
      <c r="H5" s="14"/>
    </row>
  </sheetData>
  <mergeCells count="2">
    <mergeCell ref="A1:H1"/>
    <mergeCell ref="A2:H2"/>
  </mergeCells>
  <pageMargins left="0.75" right="0.75" top="1" bottom="1" header="0.5" footer="0.5"/>
  <pageSetup paperSize="9" scale="63"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view="pageBreakPreview" zoomScaleNormal="100" zoomScaleSheetLayoutView="100" workbookViewId="0">
      <selection activeCell="A1" sqref="A1:H1"/>
    </sheetView>
  </sheetViews>
  <sheetFormatPr defaultColWidth="9" defaultRowHeight="14.4" outlineLevelRow="4" outlineLevelCol="7"/>
  <cols>
    <col min="2" max="2" width="18.1296296296296" customWidth="1"/>
    <col min="3" max="3" width="18.8796296296296" customWidth="1"/>
    <col min="7" max="7" width="12.6296296296296"/>
  </cols>
  <sheetData>
    <row r="1" ht="30" customHeight="1" spans="1:8">
      <c r="A1" s="1" t="s">
        <v>262</v>
      </c>
      <c r="B1" s="2"/>
      <c r="C1" s="2"/>
      <c r="D1" s="2"/>
      <c r="E1" s="2"/>
      <c r="F1" s="2"/>
      <c r="G1" s="2"/>
      <c r="H1" s="2"/>
    </row>
    <row r="2" ht="45" customHeight="1" spans="1:8">
      <c r="A2" s="3" t="s">
        <v>389</v>
      </c>
      <c r="B2" s="3"/>
      <c r="C2" s="3"/>
      <c r="D2" s="3"/>
      <c r="E2" s="3"/>
      <c r="F2" s="3"/>
      <c r="G2" s="3"/>
      <c r="H2" s="3"/>
    </row>
    <row r="3" ht="45" customHeight="1" spans="1:8">
      <c r="A3" s="4" t="s">
        <v>1</v>
      </c>
      <c r="B3" s="4" t="s">
        <v>35</v>
      </c>
      <c r="C3" s="5" t="s">
        <v>36</v>
      </c>
      <c r="D3" s="6" t="s">
        <v>37</v>
      </c>
      <c r="E3" s="7" t="s">
        <v>38</v>
      </c>
      <c r="F3" s="8" t="s">
        <v>41</v>
      </c>
      <c r="G3" s="5" t="s">
        <v>42</v>
      </c>
      <c r="H3" s="7" t="s">
        <v>4</v>
      </c>
    </row>
    <row r="4" ht="45" customHeight="1" spans="1:8">
      <c r="A4" s="22">
        <v>1</v>
      </c>
      <c r="B4" s="23" t="s">
        <v>390</v>
      </c>
      <c r="C4" s="24" t="s">
        <v>391</v>
      </c>
      <c r="D4" s="24">
        <v>114362</v>
      </c>
      <c r="E4" s="24" t="s">
        <v>388</v>
      </c>
      <c r="F4" s="12"/>
      <c r="G4" s="13"/>
      <c r="H4" s="14"/>
    </row>
    <row r="5" ht="45" customHeight="1" spans="1:8">
      <c r="A5" s="14"/>
      <c r="B5" s="14" t="s">
        <v>98</v>
      </c>
      <c r="C5" s="14"/>
      <c r="D5" s="14"/>
      <c r="E5" s="14"/>
      <c r="F5" s="14"/>
      <c r="G5" s="20"/>
      <c r="H5" s="14"/>
    </row>
  </sheetData>
  <mergeCells count="2">
    <mergeCell ref="A1:H1"/>
    <mergeCell ref="A2:H2"/>
  </mergeCells>
  <pageMargins left="0.75" right="0.75" top="1" bottom="1" header="0.5" footer="0.5"/>
  <pageSetup paperSize="9" scale="93"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view="pageBreakPreview" zoomScaleNormal="100" zoomScaleSheetLayoutView="100" workbookViewId="0">
      <selection activeCell="I13" sqref="I13"/>
    </sheetView>
  </sheetViews>
  <sheetFormatPr defaultColWidth="9" defaultRowHeight="14.4"/>
  <cols>
    <col min="3" max="3" width="20" customWidth="1"/>
    <col min="7" max="7" width="11.5"/>
    <col min="9" max="9" width="42.1296296296296" customWidth="1"/>
    <col min="10" max="10" width="45.6296296296296" customWidth="1"/>
    <col min="11" max="11" width="19.25" customWidth="1"/>
    <col min="12" max="12" width="19.3796296296296" customWidth="1"/>
  </cols>
  <sheetData>
    <row r="1" ht="45" customHeight="1" spans="1:8">
      <c r="A1" s="1" t="s">
        <v>262</v>
      </c>
      <c r="B1" s="2"/>
      <c r="C1" s="2"/>
      <c r="D1" s="2"/>
      <c r="E1" s="2"/>
      <c r="F1" s="2"/>
      <c r="G1" s="2"/>
      <c r="H1" s="2"/>
    </row>
    <row r="2" ht="45" customHeight="1" spans="1:8">
      <c r="A2" s="3" t="s">
        <v>392</v>
      </c>
      <c r="B2" s="3"/>
      <c r="C2" s="3"/>
      <c r="D2" s="3"/>
      <c r="E2" s="3"/>
      <c r="F2" s="3"/>
      <c r="G2" s="3"/>
      <c r="H2" s="3"/>
    </row>
    <row r="3" ht="45" customHeight="1" spans="1:8">
      <c r="A3" s="4" t="s">
        <v>1</v>
      </c>
      <c r="B3" s="4" t="s">
        <v>35</v>
      </c>
      <c r="C3" s="5" t="s">
        <v>36</v>
      </c>
      <c r="D3" s="6" t="s">
        <v>37</v>
      </c>
      <c r="E3" s="7" t="s">
        <v>38</v>
      </c>
      <c r="F3" s="8" t="s">
        <v>41</v>
      </c>
      <c r="G3" s="5" t="s">
        <v>42</v>
      </c>
      <c r="H3" s="7" t="s">
        <v>4</v>
      </c>
    </row>
    <row r="4" ht="30" customHeight="1" spans="1:12">
      <c r="A4" s="9">
        <v>1</v>
      </c>
      <c r="B4" s="10" t="s">
        <v>393</v>
      </c>
      <c r="C4" s="11" t="s">
        <v>394</v>
      </c>
      <c r="D4" s="9">
        <v>2</v>
      </c>
      <c r="E4" s="10" t="s">
        <v>87</v>
      </c>
      <c r="F4" s="12"/>
      <c r="G4" s="13"/>
      <c r="H4" s="14"/>
      <c r="I4" s="14" t="s">
        <v>395</v>
      </c>
      <c r="J4" s="21" t="s">
        <v>396</v>
      </c>
      <c r="K4" s="14">
        <f>359+198</f>
        <v>557</v>
      </c>
      <c r="L4" s="14" t="s">
        <v>397</v>
      </c>
    </row>
    <row r="5" ht="30" customHeight="1" spans="1:12">
      <c r="A5" s="15"/>
      <c r="B5" s="16"/>
      <c r="C5" s="11" t="s">
        <v>398</v>
      </c>
      <c r="D5" s="15"/>
      <c r="E5" s="16"/>
      <c r="F5" s="12"/>
      <c r="G5" s="13"/>
      <c r="H5" s="14"/>
      <c r="I5" s="14" t="s">
        <v>399</v>
      </c>
      <c r="J5" s="14" t="s">
        <v>400</v>
      </c>
      <c r="K5" s="14">
        <v>8</v>
      </c>
      <c r="L5" s="14" t="s">
        <v>401</v>
      </c>
    </row>
    <row r="6" ht="30" customHeight="1" spans="1:8">
      <c r="A6" s="15"/>
      <c r="B6" s="16"/>
      <c r="C6" s="11" t="s">
        <v>402</v>
      </c>
      <c r="D6" s="15"/>
      <c r="E6" s="16"/>
      <c r="F6" s="12"/>
      <c r="G6" s="13"/>
      <c r="H6" s="14"/>
    </row>
    <row r="7" ht="30" customHeight="1" spans="1:8">
      <c r="A7" s="15"/>
      <c r="B7" s="16"/>
      <c r="C7" s="11" t="s">
        <v>403</v>
      </c>
      <c r="D7" s="15"/>
      <c r="E7" s="16"/>
      <c r="F7" s="12"/>
      <c r="G7" s="13"/>
      <c r="H7" s="14"/>
    </row>
    <row r="8" ht="30" customHeight="1" spans="1:8">
      <c r="A8" s="15"/>
      <c r="B8" s="16"/>
      <c r="C8" s="11" t="s">
        <v>404</v>
      </c>
      <c r="D8" s="15"/>
      <c r="E8" s="16"/>
      <c r="F8" s="12"/>
      <c r="G8" s="13"/>
      <c r="H8" s="14"/>
    </row>
    <row r="9" ht="30" customHeight="1" spans="1:8">
      <c r="A9" s="15"/>
      <c r="B9" s="16"/>
      <c r="C9" s="11" t="s">
        <v>405</v>
      </c>
      <c r="D9" s="15"/>
      <c r="E9" s="16"/>
      <c r="F9" s="12"/>
      <c r="G9" s="13"/>
      <c r="H9" s="14"/>
    </row>
    <row r="10" ht="30" customHeight="1" spans="1:8">
      <c r="A10" s="17"/>
      <c r="B10" s="18"/>
      <c r="C10" s="11" t="s">
        <v>406</v>
      </c>
      <c r="D10" s="17"/>
      <c r="E10" s="18"/>
      <c r="F10" s="12"/>
      <c r="G10" s="13"/>
      <c r="H10" s="14"/>
    </row>
    <row r="11" ht="30" customHeight="1" spans="1:8">
      <c r="A11" s="9">
        <v>2</v>
      </c>
      <c r="B11" s="10" t="s">
        <v>407</v>
      </c>
      <c r="C11" s="11" t="s">
        <v>404</v>
      </c>
      <c r="D11" s="9">
        <v>5</v>
      </c>
      <c r="E11" s="10" t="s">
        <v>87</v>
      </c>
      <c r="F11" s="12"/>
      <c r="G11" s="13"/>
      <c r="H11" s="14"/>
    </row>
    <row r="12" ht="30" customHeight="1" spans="1:8">
      <c r="A12" s="15"/>
      <c r="B12" s="16"/>
      <c r="C12" s="11" t="s">
        <v>405</v>
      </c>
      <c r="D12" s="15"/>
      <c r="E12" s="16"/>
      <c r="F12" s="12"/>
      <c r="G12" s="13"/>
      <c r="H12" s="14"/>
    </row>
    <row r="13" ht="30" customHeight="1" spans="1:8">
      <c r="A13" s="15"/>
      <c r="B13" s="16"/>
      <c r="C13" s="11" t="s">
        <v>406</v>
      </c>
      <c r="D13" s="15"/>
      <c r="E13" s="16"/>
      <c r="F13" s="12"/>
      <c r="G13" s="13"/>
      <c r="H13" s="14"/>
    </row>
    <row r="14" ht="30" customHeight="1" spans="1:8">
      <c r="A14" s="15"/>
      <c r="B14" s="16"/>
      <c r="C14" s="11" t="s">
        <v>408</v>
      </c>
      <c r="D14" s="15"/>
      <c r="E14" s="16"/>
      <c r="F14" s="12"/>
      <c r="G14" s="13"/>
      <c r="H14" s="14"/>
    </row>
    <row r="15" ht="30" customHeight="1" spans="1:8">
      <c r="A15" s="15"/>
      <c r="B15" s="16"/>
      <c r="C15" s="11" t="s">
        <v>403</v>
      </c>
      <c r="D15" s="15"/>
      <c r="E15" s="16"/>
      <c r="F15" s="12"/>
      <c r="G15" s="13"/>
      <c r="H15" s="14"/>
    </row>
    <row r="16" ht="30" customHeight="1" spans="1:8">
      <c r="A16" s="17"/>
      <c r="B16" s="18"/>
      <c r="C16" s="11" t="s">
        <v>409</v>
      </c>
      <c r="D16" s="17"/>
      <c r="E16" s="18"/>
      <c r="F16" s="12"/>
      <c r="G16" s="13"/>
      <c r="H16" s="14"/>
    </row>
    <row r="17" ht="30" customHeight="1" spans="1:8">
      <c r="A17" s="17">
        <v>3</v>
      </c>
      <c r="B17" s="18" t="s">
        <v>410</v>
      </c>
      <c r="C17" s="11" t="s">
        <v>411</v>
      </c>
      <c r="D17" s="17">
        <v>56</v>
      </c>
      <c r="E17" s="18" t="s">
        <v>82</v>
      </c>
      <c r="F17" s="12"/>
      <c r="G17" s="13"/>
      <c r="H17" s="14"/>
    </row>
    <row r="18" ht="30" customHeight="1" spans="1:8">
      <c r="A18" s="14"/>
      <c r="B18" s="14" t="s">
        <v>98</v>
      </c>
      <c r="C18" s="14"/>
      <c r="D18" s="14"/>
      <c r="E18" s="14"/>
      <c r="F18" s="19"/>
      <c r="G18" s="20"/>
      <c r="H18" s="14"/>
    </row>
    <row r="34" ht="14" customHeight="1"/>
  </sheetData>
  <mergeCells count="10">
    <mergeCell ref="A1:H1"/>
    <mergeCell ref="A2:H2"/>
    <mergeCell ref="A4:A10"/>
    <mergeCell ref="A11:A16"/>
    <mergeCell ref="B4:B10"/>
    <mergeCell ref="B11:B16"/>
    <mergeCell ref="D4:D10"/>
    <mergeCell ref="D11:D16"/>
    <mergeCell ref="E4:E10"/>
    <mergeCell ref="E11:E1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view="pageBreakPreview" zoomScale="70" zoomScaleNormal="100" zoomScaleSheetLayoutView="70" workbookViewId="0">
      <pane xSplit="2" ySplit="3" topLeftCell="C4" activePane="bottomRight" state="frozen"/>
      <selection/>
      <selection pane="topRight"/>
      <selection pane="bottomLeft"/>
      <selection pane="bottomRight" activeCell="P13" sqref="P13"/>
    </sheetView>
  </sheetViews>
  <sheetFormatPr defaultColWidth="9" defaultRowHeight="14.4"/>
  <cols>
    <col min="1" max="1" width="5.87962962962963" customWidth="1"/>
    <col min="2" max="2" width="9.87962962962963" customWidth="1"/>
    <col min="3" max="3" width="19.6296296296296" customWidth="1"/>
    <col min="4" max="4" width="10.1296296296296" customWidth="1"/>
    <col min="5" max="5" width="24.2592592592593" customWidth="1"/>
    <col min="6" max="6" width="18.962962962963" hidden="1" customWidth="1"/>
    <col min="7" max="7" width="20.4444444444444" hidden="1" customWidth="1"/>
    <col min="8" max="8" width="14.5" style="228" customWidth="1"/>
    <col min="9" max="9" width="20.8888888888889" customWidth="1"/>
    <col min="10" max="10" width="7.37962962962963" customWidth="1"/>
    <col min="11" max="11" width="44.1018518518519" customWidth="1"/>
    <col min="12" max="12" width="28.25" customWidth="1"/>
    <col min="13" max="13" width="15" customWidth="1"/>
    <col min="14" max="14" width="35" customWidth="1"/>
    <col min="15" max="15" width="40.3518518518519" customWidth="1"/>
  </cols>
  <sheetData>
    <row r="1" ht="63.95" customHeight="1" spans="1:10">
      <c r="A1" s="180" t="s">
        <v>33</v>
      </c>
      <c r="B1" s="2"/>
      <c r="C1" s="2"/>
      <c r="D1" s="2"/>
      <c r="E1" s="2"/>
      <c r="F1" s="2"/>
      <c r="G1" s="2"/>
      <c r="H1" s="2"/>
      <c r="I1" s="2"/>
      <c r="J1" s="2"/>
    </row>
    <row r="2" ht="27.75" customHeight="1" spans="1:10">
      <c r="A2" s="229" t="s">
        <v>34</v>
      </c>
      <c r="B2" s="229"/>
      <c r="C2" s="229"/>
      <c r="D2" s="229"/>
      <c r="E2" s="229"/>
      <c r="F2" s="229"/>
      <c r="G2" s="229"/>
      <c r="H2" s="229"/>
      <c r="I2" s="229"/>
      <c r="J2" s="229"/>
    </row>
    <row r="3" ht="52.5" customHeight="1" spans="1:14">
      <c r="A3" s="53" t="s">
        <v>1</v>
      </c>
      <c r="B3" s="24" t="s">
        <v>35</v>
      </c>
      <c r="C3" s="52" t="s">
        <v>36</v>
      </c>
      <c r="D3" s="53" t="s">
        <v>37</v>
      </c>
      <c r="E3" s="24" t="s">
        <v>38</v>
      </c>
      <c r="F3" s="52" t="s">
        <v>39</v>
      </c>
      <c r="G3" s="216" t="s">
        <v>40</v>
      </c>
      <c r="H3" s="54" t="s">
        <v>41</v>
      </c>
      <c r="I3" s="52" t="s">
        <v>42</v>
      </c>
      <c r="J3" s="24" t="s">
        <v>4</v>
      </c>
      <c r="K3" s="183" t="s">
        <v>43</v>
      </c>
      <c r="L3" s="53" t="s">
        <v>44</v>
      </c>
      <c r="M3" s="24" t="s">
        <v>45</v>
      </c>
      <c r="N3" s="53" t="s">
        <v>46</v>
      </c>
    </row>
    <row r="4" ht="70.5" customHeight="1" spans="1:14">
      <c r="A4" s="24">
        <v>1</v>
      </c>
      <c r="B4" s="25" t="s">
        <v>47</v>
      </c>
      <c r="C4" s="3" t="s">
        <v>48</v>
      </c>
      <c r="D4" s="182">
        <v>185</v>
      </c>
      <c r="E4" s="24" t="s">
        <v>49</v>
      </c>
      <c r="F4" s="24">
        <v>500</v>
      </c>
      <c r="G4" s="230">
        <v>90</v>
      </c>
      <c r="H4" s="231"/>
      <c r="I4" s="13"/>
      <c r="J4" s="235"/>
      <c r="K4" s="236" t="s">
        <v>50</v>
      </c>
      <c r="L4" s="21" t="s">
        <v>51</v>
      </c>
      <c r="M4" s="24">
        <v>265</v>
      </c>
      <c r="N4" s="237" t="s">
        <v>52</v>
      </c>
    </row>
    <row r="5" ht="101.25" customHeight="1" spans="1:14">
      <c r="A5" s="24"/>
      <c r="B5" s="25"/>
      <c r="C5" s="3" t="s">
        <v>53</v>
      </c>
      <c r="D5" s="182">
        <v>1997</v>
      </c>
      <c r="E5" s="53" t="s">
        <v>54</v>
      </c>
      <c r="F5" s="24">
        <v>30</v>
      </c>
      <c r="G5" s="230">
        <v>19</v>
      </c>
      <c r="H5" s="231"/>
      <c r="I5" s="13"/>
      <c r="J5" s="14"/>
      <c r="K5" s="238" t="s">
        <v>55</v>
      </c>
      <c r="L5" s="21" t="s">
        <v>51</v>
      </c>
      <c r="M5" s="24">
        <v>265</v>
      </c>
      <c r="N5" s="235" t="s">
        <v>56</v>
      </c>
    </row>
    <row r="6" ht="101.25" customHeight="1" spans="1:14">
      <c r="A6" s="24">
        <v>2</v>
      </c>
      <c r="B6" s="232" t="s">
        <v>47</v>
      </c>
      <c r="C6" s="150" t="s">
        <v>57</v>
      </c>
      <c r="D6" s="233">
        <v>1</v>
      </c>
      <c r="E6" s="233" t="s">
        <v>49</v>
      </c>
      <c r="F6" s="233">
        <v>55000</v>
      </c>
      <c r="G6" s="234">
        <f>0.102*7000*2*65</f>
        <v>92820</v>
      </c>
      <c r="H6" s="234"/>
      <c r="I6" s="239"/>
      <c r="J6" s="52"/>
      <c r="K6" s="240" t="s">
        <v>58</v>
      </c>
      <c r="L6" s="43" t="s">
        <v>51</v>
      </c>
      <c r="M6" s="92">
        <v>51</v>
      </c>
      <c r="N6" s="53" t="s">
        <v>59</v>
      </c>
    </row>
    <row r="7" ht="101.25" customHeight="1" spans="1:14">
      <c r="A7" s="24">
        <v>3</v>
      </c>
      <c r="B7" s="119"/>
      <c r="C7" s="150" t="s">
        <v>60</v>
      </c>
      <c r="D7" s="233">
        <v>2</v>
      </c>
      <c r="E7" s="233" t="s">
        <v>49</v>
      </c>
      <c r="F7" s="233"/>
      <c r="G7" s="234">
        <f>0.102*11000*2*65</f>
        <v>145860</v>
      </c>
      <c r="H7" s="234"/>
      <c r="I7" s="239"/>
      <c r="J7" s="52"/>
      <c r="K7" s="241"/>
      <c r="L7" s="44"/>
      <c r="M7" s="92">
        <v>48</v>
      </c>
      <c r="N7" s="24" t="s">
        <v>61</v>
      </c>
    </row>
    <row r="8" ht="101.25" customHeight="1" spans="1:14">
      <c r="A8" s="24">
        <v>4</v>
      </c>
      <c r="B8" s="119"/>
      <c r="C8" s="150" t="s">
        <v>62</v>
      </c>
      <c r="D8" s="233">
        <v>1</v>
      </c>
      <c r="E8" s="233" t="s">
        <v>49</v>
      </c>
      <c r="F8" s="233"/>
      <c r="G8" s="234">
        <f>0.102*14000*2*65</f>
        <v>185640</v>
      </c>
      <c r="H8" s="234"/>
      <c r="I8" s="239"/>
      <c r="J8" s="52"/>
      <c r="K8" s="241"/>
      <c r="L8" s="44"/>
      <c r="M8" s="92">
        <v>52</v>
      </c>
      <c r="N8" s="24" t="s">
        <v>63</v>
      </c>
    </row>
    <row r="9" ht="101.25" customHeight="1" spans="1:14">
      <c r="A9" s="24">
        <v>5</v>
      </c>
      <c r="B9" s="119"/>
      <c r="C9" s="150" t="s">
        <v>64</v>
      </c>
      <c r="D9" s="233">
        <v>1</v>
      </c>
      <c r="E9" s="233" t="s">
        <v>49</v>
      </c>
      <c r="F9" s="233"/>
      <c r="G9" s="234">
        <f>0.102*17000*2*65</f>
        <v>225420</v>
      </c>
      <c r="H9" s="234"/>
      <c r="I9" s="239"/>
      <c r="J9" s="52"/>
      <c r="K9" s="241"/>
      <c r="L9" s="44"/>
      <c r="M9" s="92">
        <v>55</v>
      </c>
      <c r="N9" s="24" t="s">
        <v>65</v>
      </c>
    </row>
    <row r="10" ht="101.25" customHeight="1" spans="1:14">
      <c r="A10" s="24">
        <v>6</v>
      </c>
      <c r="B10" s="119"/>
      <c r="C10" s="150" t="s">
        <v>66</v>
      </c>
      <c r="D10" s="233">
        <v>2</v>
      </c>
      <c r="E10" s="233" t="s">
        <v>49</v>
      </c>
      <c r="F10" s="233"/>
      <c r="G10" s="234">
        <f>0.102*20000*2*65</f>
        <v>265200</v>
      </c>
      <c r="H10" s="234"/>
      <c r="I10" s="239"/>
      <c r="J10" s="52"/>
      <c r="K10" s="241"/>
      <c r="L10" s="44"/>
      <c r="M10" s="92">
        <v>25</v>
      </c>
      <c r="N10" s="24" t="s">
        <v>67</v>
      </c>
    </row>
    <row r="11" ht="101.25" customHeight="1" spans="1:14">
      <c r="A11" s="24">
        <v>7</v>
      </c>
      <c r="B11" s="119"/>
      <c r="C11" s="150" t="s">
        <v>68</v>
      </c>
      <c r="D11" s="233">
        <v>2</v>
      </c>
      <c r="E11" s="233" t="s">
        <v>49</v>
      </c>
      <c r="F11" s="233"/>
      <c r="G11" s="234">
        <f>0.102*25000*2*65</f>
        <v>331500</v>
      </c>
      <c r="H11" s="234"/>
      <c r="I11" s="239"/>
      <c r="J11" s="52"/>
      <c r="K11" s="242"/>
      <c r="L11" s="45"/>
      <c r="M11" s="243">
        <v>25</v>
      </c>
      <c r="N11" s="24" t="s">
        <v>69</v>
      </c>
    </row>
    <row r="12" ht="101.25" customHeight="1" spans="1:14">
      <c r="A12" s="24">
        <v>8</v>
      </c>
      <c r="B12" s="119"/>
      <c r="C12" s="150" t="s">
        <v>70</v>
      </c>
      <c r="D12" s="233">
        <f>265*10%*2*26</f>
        <v>1378</v>
      </c>
      <c r="E12" s="233" t="s">
        <v>71</v>
      </c>
      <c r="F12" s="233">
        <v>400</v>
      </c>
      <c r="G12" s="234">
        <f>F12</f>
        <v>400</v>
      </c>
      <c r="H12" s="234"/>
      <c r="I12" s="239"/>
      <c r="J12" s="52"/>
      <c r="K12" s="52" t="s">
        <v>72</v>
      </c>
      <c r="L12" s="25" t="s">
        <v>51</v>
      </c>
      <c r="M12" s="24">
        <v>265</v>
      </c>
      <c r="N12" s="235" t="s">
        <v>73</v>
      </c>
    </row>
    <row r="13" ht="101.25" customHeight="1" spans="1:14">
      <c r="A13" s="24">
        <v>9</v>
      </c>
      <c r="B13" s="119"/>
      <c r="C13" s="150" t="s">
        <v>74</v>
      </c>
      <c r="D13" s="233">
        <v>2</v>
      </c>
      <c r="E13" s="233" t="s">
        <v>49</v>
      </c>
      <c r="F13" s="233"/>
      <c r="G13" s="234"/>
      <c r="H13" s="234"/>
      <c r="I13" s="239"/>
      <c r="J13" s="52"/>
      <c r="K13" s="244"/>
      <c r="L13" s="25"/>
      <c r="M13" s="24"/>
      <c r="N13" s="235"/>
    </row>
    <row r="14" ht="101.25" customHeight="1" spans="1:14">
      <c r="A14" s="24">
        <v>10</v>
      </c>
      <c r="B14" s="8"/>
      <c r="C14" s="150" t="s">
        <v>75</v>
      </c>
      <c r="D14" s="233">
        <v>2</v>
      </c>
      <c r="E14" s="233" t="s">
        <v>49</v>
      </c>
      <c r="F14" s="233"/>
      <c r="G14" s="234"/>
      <c r="H14" s="234"/>
      <c r="I14" s="239"/>
      <c r="J14" s="52"/>
      <c r="K14" s="244"/>
      <c r="L14" s="25"/>
      <c r="M14" s="24"/>
      <c r="N14" s="235"/>
    </row>
    <row r="15" ht="64.5" customHeight="1" spans="1:14">
      <c r="A15" s="24">
        <v>11</v>
      </c>
      <c r="B15" s="3" t="s">
        <v>76</v>
      </c>
      <c r="C15" s="3" t="s">
        <v>77</v>
      </c>
      <c r="D15" s="182">
        <f>26100/200*1</f>
        <v>130.5</v>
      </c>
      <c r="E15" s="53" t="s">
        <v>78</v>
      </c>
      <c r="F15" s="24">
        <v>500</v>
      </c>
      <c r="G15" s="230"/>
      <c r="H15" s="231"/>
      <c r="I15" s="13"/>
      <c r="J15" s="14"/>
      <c r="K15" s="105" t="s">
        <v>79</v>
      </c>
      <c r="L15" s="21" t="s">
        <v>51</v>
      </c>
      <c r="M15" s="24">
        <v>26100</v>
      </c>
      <c r="N15" s="46" t="s">
        <v>80</v>
      </c>
    </row>
    <row r="16" ht="66.75" customHeight="1" spans="1:14">
      <c r="A16" s="24">
        <v>12</v>
      </c>
      <c r="B16" s="3"/>
      <c r="C16" s="145" t="s">
        <v>81</v>
      </c>
      <c r="D16" s="182">
        <f>26100/500</f>
        <v>52.2</v>
      </c>
      <c r="E16" s="24" t="s">
        <v>82</v>
      </c>
      <c r="F16" s="24">
        <v>6400</v>
      </c>
      <c r="G16" s="230">
        <v>2500</v>
      </c>
      <c r="H16" s="231"/>
      <c r="I16" s="13"/>
      <c r="J16" s="169"/>
      <c r="K16" s="105" t="s">
        <v>83</v>
      </c>
      <c r="L16" s="169" t="s">
        <v>51</v>
      </c>
      <c r="M16" s="24">
        <v>26100</v>
      </c>
      <c r="N16" s="46" t="s">
        <v>84</v>
      </c>
    </row>
    <row r="17" ht="66.75" customHeight="1" spans="1:14">
      <c r="A17" s="24">
        <v>13</v>
      </c>
      <c r="B17" s="9" t="s">
        <v>85</v>
      </c>
      <c r="C17" s="24" t="s">
        <v>86</v>
      </c>
      <c r="D17" s="24">
        <v>11</v>
      </c>
      <c r="E17" s="24" t="s">
        <v>87</v>
      </c>
      <c r="F17" s="24">
        <v>60</v>
      </c>
      <c r="G17" s="12">
        <f>F17</f>
        <v>60</v>
      </c>
      <c r="H17" s="13"/>
      <c r="I17" s="13"/>
      <c r="J17" s="142"/>
      <c r="K17" s="142" t="s">
        <v>88</v>
      </c>
      <c r="L17" s="209" t="s">
        <v>89</v>
      </c>
      <c r="M17" s="14">
        <v>11696</v>
      </c>
      <c r="N17" s="14" t="s">
        <v>90</v>
      </c>
    </row>
    <row r="18" ht="66.75" customHeight="1" spans="1:14">
      <c r="A18" s="24">
        <v>14</v>
      </c>
      <c r="B18" s="15"/>
      <c r="C18" s="24" t="s">
        <v>91</v>
      </c>
      <c r="D18" s="24">
        <v>11</v>
      </c>
      <c r="E18" s="24" t="s">
        <v>87</v>
      </c>
      <c r="F18" s="24">
        <v>1000</v>
      </c>
      <c r="G18" s="12">
        <f>F18</f>
        <v>1000</v>
      </c>
      <c r="H18" s="13"/>
      <c r="I18" s="13"/>
      <c r="J18" s="142"/>
      <c r="K18" s="142" t="s">
        <v>88</v>
      </c>
      <c r="L18" s="21" t="s">
        <v>92</v>
      </c>
      <c r="M18" s="14">
        <v>11696</v>
      </c>
      <c r="N18" s="14" t="s">
        <v>90</v>
      </c>
    </row>
    <row r="19" ht="66.75" customHeight="1" spans="1:14">
      <c r="A19" s="24">
        <v>15</v>
      </c>
      <c r="B19" s="14" t="s">
        <v>93</v>
      </c>
      <c r="C19" s="24" t="s">
        <v>94</v>
      </c>
      <c r="D19" s="24">
        <v>11</v>
      </c>
      <c r="E19" s="24" t="s">
        <v>87</v>
      </c>
      <c r="F19" s="24">
        <v>150</v>
      </c>
      <c r="G19" s="12">
        <f>150</f>
        <v>150</v>
      </c>
      <c r="H19" s="13"/>
      <c r="I19" s="13"/>
      <c r="J19" s="209"/>
      <c r="K19" s="209" t="s">
        <v>95</v>
      </c>
      <c r="L19" s="210" t="s">
        <v>96</v>
      </c>
      <c r="M19" s="14">
        <v>629.402</v>
      </c>
      <c r="N19" s="14" t="s">
        <v>97</v>
      </c>
    </row>
    <row r="20" ht="42" customHeight="1" spans="1:10">
      <c r="A20" s="24"/>
      <c r="B20" s="3" t="s">
        <v>98</v>
      </c>
      <c r="C20" s="3"/>
      <c r="D20" s="24"/>
      <c r="E20" s="24"/>
      <c r="F20" s="24"/>
      <c r="G20" s="24"/>
      <c r="H20" s="231"/>
      <c r="I20" s="13"/>
      <c r="J20" s="14"/>
    </row>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sheetData>
  <mergeCells count="10">
    <mergeCell ref="A1:J1"/>
    <mergeCell ref="A2:J2"/>
    <mergeCell ref="A4:A5"/>
    <mergeCell ref="B4:B5"/>
    <mergeCell ref="B6:B14"/>
    <mergeCell ref="B15:B16"/>
    <mergeCell ref="B17:B18"/>
    <mergeCell ref="J6:J11"/>
    <mergeCell ref="K6:K11"/>
    <mergeCell ref="L6:L11"/>
  </mergeCells>
  <pageMargins left="0.75" right="0.75" top="1" bottom="1" header="0.5" footer="0.5"/>
  <pageSetup paperSize="9" scale="50"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view="pageBreakPreview" zoomScale="85" zoomScaleNormal="100" zoomScaleSheetLayoutView="85" workbookViewId="0">
      <selection activeCell="M11" sqref="M11"/>
    </sheetView>
  </sheetViews>
  <sheetFormatPr defaultColWidth="9" defaultRowHeight="14.4"/>
  <cols>
    <col min="1" max="1" width="4.87962962962963" customWidth="1"/>
    <col min="3" max="3" width="22.1296296296296" customWidth="1"/>
    <col min="4" max="4" width="11.25" customWidth="1"/>
    <col min="6" max="6" width="9" hidden="1" customWidth="1"/>
    <col min="7" max="7" width="15.1296296296296" customWidth="1"/>
    <col min="8" max="8" width="15.1296296296296" hidden="1" customWidth="1"/>
    <col min="9" max="9" width="14.8796296296296" customWidth="1"/>
    <col min="10" max="10" width="6.5" customWidth="1"/>
    <col min="11" max="11" width="31.25" customWidth="1"/>
    <col min="12" max="12" width="17.6296296296296" customWidth="1"/>
    <col min="13" max="13" width="10.5" customWidth="1"/>
    <col min="14" max="14" width="16.75" customWidth="1"/>
  </cols>
  <sheetData>
    <row r="1" ht="52" customHeight="1" spans="1:10">
      <c r="A1" s="180" t="s">
        <v>99</v>
      </c>
      <c r="B1" s="1"/>
      <c r="C1" s="1"/>
      <c r="D1" s="1"/>
      <c r="E1" s="1"/>
      <c r="F1" s="1"/>
      <c r="G1" s="1"/>
      <c r="H1" s="1"/>
      <c r="I1" s="1"/>
      <c r="J1" s="1"/>
    </row>
    <row r="2" ht="28.5" customHeight="1" spans="1:10">
      <c r="A2" s="181" t="s">
        <v>100</v>
      </c>
      <c r="B2" s="181"/>
      <c r="C2" s="181"/>
      <c r="D2" s="181"/>
      <c r="E2" s="181"/>
      <c r="F2" s="181"/>
      <c r="G2" s="181"/>
      <c r="H2" s="181"/>
      <c r="I2" s="181"/>
      <c r="J2" s="181"/>
    </row>
    <row r="3" ht="54.75" customHeight="1" spans="1:14">
      <c r="A3" s="169" t="s">
        <v>1</v>
      </c>
      <c r="B3" s="21" t="s">
        <v>35</v>
      </c>
      <c r="C3" s="52" t="s">
        <v>36</v>
      </c>
      <c r="D3" s="53" t="s">
        <v>37</v>
      </c>
      <c r="E3" s="21" t="s">
        <v>38</v>
      </c>
      <c r="F3" s="52" t="s">
        <v>39</v>
      </c>
      <c r="G3" s="54" t="s">
        <v>41</v>
      </c>
      <c r="H3" s="216" t="s">
        <v>40</v>
      </c>
      <c r="I3" s="52" t="s">
        <v>42</v>
      </c>
      <c r="J3" s="21" t="s">
        <v>4</v>
      </c>
      <c r="K3" s="53" t="s">
        <v>43</v>
      </c>
      <c r="L3" s="53" t="s">
        <v>44</v>
      </c>
      <c r="M3" s="21" t="s">
        <v>45</v>
      </c>
      <c r="N3" s="53" t="s">
        <v>46</v>
      </c>
    </row>
    <row r="4" ht="66.95" customHeight="1" spans="1:14">
      <c r="A4" s="120">
        <v>1</v>
      </c>
      <c r="B4" s="108" t="s">
        <v>101</v>
      </c>
      <c r="C4" s="3" t="s">
        <v>102</v>
      </c>
      <c r="D4" s="3">
        <v>22</v>
      </c>
      <c r="E4" s="3" t="s">
        <v>103</v>
      </c>
      <c r="F4" s="24">
        <v>500</v>
      </c>
      <c r="G4" s="217"/>
      <c r="H4" s="218"/>
      <c r="I4" s="221"/>
      <c r="J4" s="190"/>
      <c r="K4" s="222" t="s">
        <v>104</v>
      </c>
      <c r="L4" s="185" t="s">
        <v>105</v>
      </c>
      <c r="M4" s="186">
        <v>2</v>
      </c>
      <c r="N4" s="46" t="s">
        <v>106</v>
      </c>
    </row>
    <row r="5" ht="25.5" customHeight="1" spans="1:14">
      <c r="A5" s="124"/>
      <c r="B5" s="219"/>
      <c r="C5" s="3" t="s">
        <v>107</v>
      </c>
      <c r="D5" s="3">
        <v>128</v>
      </c>
      <c r="E5" s="3" t="s">
        <v>108</v>
      </c>
      <c r="F5" s="24">
        <v>500</v>
      </c>
      <c r="G5" s="217"/>
      <c r="H5" s="218"/>
      <c r="I5" s="221"/>
      <c r="J5" s="190"/>
      <c r="K5" s="223" t="s">
        <v>109</v>
      </c>
      <c r="L5" s="185"/>
      <c r="M5" s="186">
        <v>2</v>
      </c>
      <c r="N5" s="46" t="s">
        <v>110</v>
      </c>
    </row>
    <row r="6" ht="27" customHeight="1" spans="1:14">
      <c r="A6" s="124"/>
      <c r="B6" s="219"/>
      <c r="C6" s="3" t="s">
        <v>111</v>
      </c>
      <c r="D6" s="3">
        <v>128</v>
      </c>
      <c r="E6" s="3" t="s">
        <v>108</v>
      </c>
      <c r="F6" s="24">
        <v>500</v>
      </c>
      <c r="G6" s="217"/>
      <c r="H6" s="218"/>
      <c r="I6" s="221"/>
      <c r="J6" s="190"/>
      <c r="K6" s="224"/>
      <c r="L6" s="185"/>
      <c r="M6" s="186">
        <v>2</v>
      </c>
      <c r="N6" s="46" t="s">
        <v>110</v>
      </c>
    </row>
    <row r="7" ht="38.1" customHeight="1" spans="1:14">
      <c r="A7" s="124"/>
      <c r="B7" s="219"/>
      <c r="C7" s="3" t="s">
        <v>112</v>
      </c>
      <c r="D7" s="3">
        <v>288</v>
      </c>
      <c r="E7" s="3" t="s">
        <v>82</v>
      </c>
      <c r="F7" s="24">
        <v>150</v>
      </c>
      <c r="G7" s="217"/>
      <c r="H7" s="218"/>
      <c r="I7" s="221"/>
      <c r="J7" s="190"/>
      <c r="K7" s="225" t="s">
        <v>113</v>
      </c>
      <c r="L7" s="185"/>
      <c r="M7" s="186">
        <v>2</v>
      </c>
      <c r="N7" s="46" t="s">
        <v>114</v>
      </c>
    </row>
    <row r="8" ht="67" customHeight="1" spans="1:14">
      <c r="A8" s="124"/>
      <c r="B8" s="219"/>
      <c r="C8" s="145" t="s">
        <v>115</v>
      </c>
      <c r="D8" s="3">
        <v>176</v>
      </c>
      <c r="E8" s="3" t="s">
        <v>116</v>
      </c>
      <c r="F8" s="24">
        <v>60</v>
      </c>
      <c r="G8" s="217"/>
      <c r="H8" s="218"/>
      <c r="I8" s="221"/>
      <c r="J8" s="190"/>
      <c r="K8" s="225" t="s">
        <v>104</v>
      </c>
      <c r="L8" s="185"/>
      <c r="M8" s="186">
        <v>2</v>
      </c>
      <c r="N8" s="46" t="s">
        <v>106</v>
      </c>
    </row>
    <row r="9" ht="67" customHeight="1" spans="1:14">
      <c r="A9" s="124"/>
      <c r="B9" s="219"/>
      <c r="C9" s="150" t="s">
        <v>117</v>
      </c>
      <c r="D9" s="220">
        <v>24</v>
      </c>
      <c r="E9" s="3" t="s">
        <v>118</v>
      </c>
      <c r="F9" s="24"/>
      <c r="G9" s="217"/>
      <c r="H9" s="218"/>
      <c r="I9" s="221"/>
      <c r="J9" s="190"/>
      <c r="K9" s="226"/>
      <c r="L9" s="227"/>
      <c r="M9" s="191"/>
      <c r="N9" s="47"/>
    </row>
    <row r="10" ht="67" customHeight="1" spans="1:14">
      <c r="A10" s="124"/>
      <c r="B10" s="219"/>
      <c r="C10" s="150" t="s">
        <v>119</v>
      </c>
      <c r="D10" s="220">
        <v>36</v>
      </c>
      <c r="E10" s="3" t="s">
        <v>87</v>
      </c>
      <c r="F10" s="24"/>
      <c r="G10" s="217"/>
      <c r="H10" s="218"/>
      <c r="I10" s="221"/>
      <c r="J10" s="190"/>
      <c r="K10" s="226"/>
      <c r="L10" s="227"/>
      <c r="M10" s="191"/>
      <c r="N10" s="47"/>
    </row>
    <row r="11" ht="67" customHeight="1" spans="1:14">
      <c r="A11" s="124"/>
      <c r="B11" s="219"/>
      <c r="C11" s="150" t="s">
        <v>120</v>
      </c>
      <c r="D11" s="220">
        <v>15</v>
      </c>
      <c r="E11" s="3" t="s">
        <v>87</v>
      </c>
      <c r="F11" s="24"/>
      <c r="G11" s="217"/>
      <c r="H11" s="218"/>
      <c r="I11" s="221"/>
      <c r="J11" s="190"/>
      <c r="K11" s="226"/>
      <c r="L11" s="227"/>
      <c r="M11" s="191"/>
      <c r="N11" s="47"/>
    </row>
    <row r="12" ht="67" customHeight="1" spans="1:14">
      <c r="A12" s="126"/>
      <c r="B12" s="110"/>
      <c r="C12" s="46" t="s">
        <v>121</v>
      </c>
      <c r="D12" s="53">
        <v>5</v>
      </c>
      <c r="E12" s="3" t="s">
        <v>87</v>
      </c>
      <c r="F12" s="24"/>
      <c r="G12" s="217"/>
      <c r="H12" s="218"/>
      <c r="I12" s="221"/>
      <c r="J12" s="190"/>
      <c r="K12" s="226"/>
      <c r="L12" s="227"/>
      <c r="M12" s="191"/>
      <c r="N12" s="47"/>
    </row>
    <row r="13" ht="45" customHeight="1" spans="1:10">
      <c r="A13" s="25"/>
      <c r="B13" s="25" t="s">
        <v>98</v>
      </c>
      <c r="C13" s="14"/>
      <c r="D13" s="14"/>
      <c r="E13" s="14"/>
      <c r="F13" s="14"/>
      <c r="G13" s="218"/>
      <c r="H13" s="218"/>
      <c r="I13" s="221"/>
      <c r="J13" s="190"/>
    </row>
  </sheetData>
  <mergeCells count="6">
    <mergeCell ref="A1:J1"/>
    <mergeCell ref="A2:J2"/>
    <mergeCell ref="A4:A12"/>
    <mergeCell ref="B4:B12"/>
    <mergeCell ref="K5:K6"/>
    <mergeCell ref="L4:L8"/>
  </mergeCells>
  <pageMargins left="0.75" right="0.75" top="1" bottom="1" header="0.5" footer="0.5"/>
  <pageSetup paperSize="9" scale="8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view="pageBreakPreview" zoomScale="85" zoomScaleNormal="85" zoomScaleSheetLayoutView="85" topLeftCell="A13" workbookViewId="0">
      <selection activeCell="J8" sqref="J8"/>
    </sheetView>
  </sheetViews>
  <sheetFormatPr defaultColWidth="9" defaultRowHeight="14.4"/>
  <cols>
    <col min="1" max="1" width="5.75" customWidth="1"/>
    <col min="2" max="2" width="11.1666666666667" customWidth="1"/>
    <col min="3" max="3" width="22.6388888888889" customWidth="1"/>
    <col min="4" max="4" width="10.1296296296296" customWidth="1"/>
    <col min="5" max="5" width="8.37962962962963" customWidth="1"/>
    <col min="6" max="6" width="13.537037037037" hidden="1" customWidth="1"/>
    <col min="7" max="7" width="14.25" customWidth="1"/>
    <col min="8" max="8" width="16.25" customWidth="1"/>
    <col min="9" max="9" width="10.3611111111111" customWidth="1"/>
    <col min="10" max="10" width="54.6388888888889" customWidth="1"/>
    <col min="11" max="13" width="40.75" customWidth="1"/>
  </cols>
  <sheetData>
    <row r="1" ht="51.95" customHeight="1" spans="1:9">
      <c r="A1" s="180" t="s">
        <v>99</v>
      </c>
      <c r="B1" s="1"/>
      <c r="C1" s="1"/>
      <c r="D1" s="1"/>
      <c r="E1" s="1"/>
      <c r="F1" s="1"/>
      <c r="G1" s="1"/>
      <c r="H1" s="1"/>
      <c r="I1" s="1"/>
    </row>
    <row r="2" ht="33" customHeight="1" spans="1:9">
      <c r="A2" s="181" t="s">
        <v>122</v>
      </c>
      <c r="B2" s="181"/>
      <c r="C2" s="181"/>
      <c r="D2" s="181"/>
      <c r="E2" s="181"/>
      <c r="F2" s="181"/>
      <c r="G2" s="181"/>
      <c r="H2" s="181"/>
      <c r="I2" s="181"/>
    </row>
    <row r="3" s="191" customFormat="1" ht="52.5" customHeight="1" spans="1:13">
      <c r="A3" s="169" t="s">
        <v>1</v>
      </c>
      <c r="B3" s="21" t="s">
        <v>35</v>
      </c>
      <c r="C3" s="52" t="s">
        <v>36</v>
      </c>
      <c r="D3" s="53" t="s">
        <v>37</v>
      </c>
      <c r="E3" s="21" t="s">
        <v>38</v>
      </c>
      <c r="F3" s="52" t="s">
        <v>39</v>
      </c>
      <c r="G3" s="54" t="s">
        <v>41</v>
      </c>
      <c r="H3" s="52" t="s">
        <v>42</v>
      </c>
      <c r="I3" s="21" t="s">
        <v>4</v>
      </c>
      <c r="J3" s="183" t="s">
        <v>43</v>
      </c>
      <c r="K3" s="53" t="s">
        <v>44</v>
      </c>
      <c r="L3" s="21" t="s">
        <v>45</v>
      </c>
      <c r="M3" s="53" t="s">
        <v>46</v>
      </c>
    </row>
    <row r="4" ht="35" customHeight="1" spans="1:13">
      <c r="A4" s="9">
        <v>1</v>
      </c>
      <c r="B4" s="9" t="s">
        <v>85</v>
      </c>
      <c r="C4" s="14" t="s">
        <v>123</v>
      </c>
      <c r="D4" s="24">
        <v>10</v>
      </c>
      <c r="E4" s="133" t="s">
        <v>124</v>
      </c>
      <c r="F4" s="24">
        <v>1000</v>
      </c>
      <c r="G4" s="12"/>
      <c r="H4" s="13"/>
      <c r="I4" s="172"/>
      <c r="J4" s="204" t="s">
        <v>88</v>
      </c>
      <c r="K4" s="21" t="s">
        <v>92</v>
      </c>
      <c r="L4" s="196">
        <v>100725</v>
      </c>
      <c r="M4" s="46" t="s">
        <v>125</v>
      </c>
    </row>
    <row r="5" ht="35" customHeight="1" spans="1:13">
      <c r="A5" s="15"/>
      <c r="B5" s="15"/>
      <c r="C5" s="14" t="s">
        <v>126</v>
      </c>
      <c r="D5" s="24">
        <v>20</v>
      </c>
      <c r="E5" s="133" t="s">
        <v>124</v>
      </c>
      <c r="F5" s="24"/>
      <c r="G5" s="12"/>
      <c r="H5" s="13"/>
      <c r="I5" s="172"/>
      <c r="J5" s="204"/>
      <c r="K5" s="21"/>
      <c r="L5" s="196"/>
      <c r="M5" s="46"/>
    </row>
    <row r="6" ht="35" customHeight="1" spans="1:13">
      <c r="A6" s="15"/>
      <c r="B6" s="15"/>
      <c r="C6" s="14" t="s">
        <v>127</v>
      </c>
      <c r="D6" s="24">
        <v>510</v>
      </c>
      <c r="E6" s="133" t="s">
        <v>124</v>
      </c>
      <c r="F6" s="24"/>
      <c r="G6" s="12"/>
      <c r="H6" s="13"/>
      <c r="I6" s="172"/>
      <c r="J6" s="204"/>
      <c r="K6" s="21"/>
      <c r="L6" s="196"/>
      <c r="M6" s="46"/>
    </row>
    <row r="7" ht="35" customHeight="1" spans="1:13">
      <c r="A7" s="15"/>
      <c r="B7" s="15"/>
      <c r="C7" s="14" t="s">
        <v>128</v>
      </c>
      <c r="D7" s="24">
        <v>50</v>
      </c>
      <c r="E7" s="133" t="s">
        <v>124</v>
      </c>
      <c r="F7" s="24"/>
      <c r="G7" s="12"/>
      <c r="H7" s="13"/>
      <c r="I7" s="172"/>
      <c r="J7" s="204"/>
      <c r="K7" s="21"/>
      <c r="L7" s="196"/>
      <c r="M7" s="46"/>
    </row>
    <row r="8" ht="35" customHeight="1" spans="1:13">
      <c r="A8" s="15"/>
      <c r="B8" s="15"/>
      <c r="C8" s="14" t="s">
        <v>129</v>
      </c>
      <c r="D8" s="24">
        <v>50</v>
      </c>
      <c r="E8" s="133" t="s">
        <v>124</v>
      </c>
      <c r="F8" s="24"/>
      <c r="G8" s="12"/>
      <c r="H8" s="13"/>
      <c r="I8" s="172"/>
      <c r="J8" s="204"/>
      <c r="K8" s="21"/>
      <c r="L8" s="196"/>
      <c r="M8" s="46"/>
    </row>
    <row r="9" ht="35" customHeight="1" spans="1:13">
      <c r="A9" s="15"/>
      <c r="B9" s="15"/>
      <c r="C9" s="14" t="s">
        <v>130</v>
      </c>
      <c r="D9" s="24">
        <v>50</v>
      </c>
      <c r="E9" s="133" t="s">
        <v>124</v>
      </c>
      <c r="F9" s="24"/>
      <c r="G9" s="12"/>
      <c r="H9" s="13"/>
      <c r="I9" s="172"/>
      <c r="J9" s="204"/>
      <c r="K9" s="21"/>
      <c r="L9" s="196"/>
      <c r="M9" s="46"/>
    </row>
    <row r="10" ht="35" customHeight="1" spans="1:13">
      <c r="A10" s="15"/>
      <c r="B10" s="15"/>
      <c r="C10" s="14" t="s">
        <v>131</v>
      </c>
      <c r="D10" s="24">
        <v>2</v>
      </c>
      <c r="E10" s="133" t="s">
        <v>124</v>
      </c>
      <c r="F10" s="24"/>
      <c r="G10" s="12"/>
      <c r="H10" s="13"/>
      <c r="I10" s="172"/>
      <c r="J10" s="204"/>
      <c r="K10" s="21"/>
      <c r="L10" s="196"/>
      <c r="M10" s="46"/>
    </row>
    <row r="11" ht="35" customHeight="1" spans="1:13">
      <c r="A11" s="17"/>
      <c r="B11" s="17"/>
      <c r="C11" s="14" t="s">
        <v>132</v>
      </c>
      <c r="D11" s="24">
        <v>2</v>
      </c>
      <c r="E11" s="133" t="s">
        <v>124</v>
      </c>
      <c r="F11" s="24"/>
      <c r="G11" s="12"/>
      <c r="H11" s="13"/>
      <c r="I11" s="172"/>
      <c r="J11" s="204"/>
      <c r="K11" s="21"/>
      <c r="L11" s="196"/>
      <c r="M11" s="46"/>
    </row>
    <row r="12" ht="45" customHeight="1" spans="1:13">
      <c r="A12" s="24">
        <v>2</v>
      </c>
      <c r="B12" s="51" t="s">
        <v>133</v>
      </c>
      <c r="C12" s="142" t="s">
        <v>134</v>
      </c>
      <c r="D12" s="134">
        <v>25</v>
      </c>
      <c r="E12" s="133" t="s">
        <v>124</v>
      </c>
      <c r="F12" s="24">
        <v>50</v>
      </c>
      <c r="G12" s="12"/>
      <c r="H12" s="13"/>
      <c r="I12" s="172"/>
      <c r="J12" s="189" t="s">
        <v>135</v>
      </c>
      <c r="K12" s="169" t="s">
        <v>136</v>
      </c>
      <c r="L12" s="133">
        <v>6348.25</v>
      </c>
      <c r="M12" s="46" t="s">
        <v>137</v>
      </c>
    </row>
    <row r="13" ht="30" customHeight="1" spans="1:13">
      <c r="A13" s="9">
        <v>3</v>
      </c>
      <c r="B13" s="192" t="s">
        <v>138</v>
      </c>
      <c r="C13" s="142" t="s">
        <v>127</v>
      </c>
      <c r="D13" s="193">
        <v>213</v>
      </c>
      <c r="E13" s="194" t="s">
        <v>124</v>
      </c>
      <c r="F13" s="24">
        <v>500</v>
      </c>
      <c r="G13" s="12"/>
      <c r="H13" s="13"/>
      <c r="I13" s="172"/>
      <c r="J13" s="205" t="s">
        <v>139</v>
      </c>
      <c r="K13" s="174" t="s">
        <v>140</v>
      </c>
      <c r="L13" s="194">
        <v>11813.43</v>
      </c>
      <c r="M13" s="41" t="s">
        <v>141</v>
      </c>
    </row>
    <row r="14" ht="30" customHeight="1" spans="1:13">
      <c r="A14" s="17"/>
      <c r="B14" s="4"/>
      <c r="C14" s="142" t="s">
        <v>142</v>
      </c>
      <c r="D14" s="195"/>
      <c r="E14" s="196"/>
      <c r="F14" s="24"/>
      <c r="G14" s="12"/>
      <c r="H14" s="13"/>
      <c r="I14" s="172"/>
      <c r="J14" s="206"/>
      <c r="K14" s="5"/>
      <c r="L14" s="196"/>
      <c r="M14" s="6"/>
    </row>
    <row r="15" ht="30" customHeight="1" spans="1:13">
      <c r="A15" s="9">
        <v>4</v>
      </c>
      <c r="B15" s="192" t="s">
        <v>143</v>
      </c>
      <c r="C15" s="142" t="s">
        <v>144</v>
      </c>
      <c r="D15" s="193">
        <v>7</v>
      </c>
      <c r="E15" s="133" t="s">
        <v>124</v>
      </c>
      <c r="F15" s="24">
        <v>300</v>
      </c>
      <c r="G15" s="12"/>
      <c r="H15" s="13"/>
      <c r="I15" s="172"/>
      <c r="J15" s="207" t="s">
        <v>145</v>
      </c>
      <c r="K15" s="169" t="s">
        <v>146</v>
      </c>
      <c r="L15" s="133">
        <v>708864</v>
      </c>
      <c r="M15" s="46" t="s">
        <v>147</v>
      </c>
    </row>
    <row r="16" ht="30" customHeight="1" spans="1:13">
      <c r="A16" s="15"/>
      <c r="B16" s="69"/>
      <c r="C16" s="142" t="s">
        <v>148</v>
      </c>
      <c r="D16" s="197"/>
      <c r="E16" s="133" t="s">
        <v>124</v>
      </c>
      <c r="F16" s="24"/>
      <c r="G16" s="12"/>
      <c r="H16" s="13"/>
      <c r="I16" s="172"/>
      <c r="J16" s="207"/>
      <c r="K16" s="169"/>
      <c r="L16" s="133"/>
      <c r="M16" s="46"/>
    </row>
    <row r="17" ht="30" customHeight="1" spans="1:13">
      <c r="A17" s="15"/>
      <c r="B17" s="69"/>
      <c r="C17" s="142" t="s">
        <v>149</v>
      </c>
      <c r="D17" s="197"/>
      <c r="E17" s="133" t="s">
        <v>124</v>
      </c>
      <c r="F17" s="24"/>
      <c r="G17" s="12"/>
      <c r="H17" s="13"/>
      <c r="I17" s="172"/>
      <c r="J17" s="207"/>
      <c r="K17" s="169"/>
      <c r="L17" s="133"/>
      <c r="M17" s="46"/>
    </row>
    <row r="18" ht="30" customHeight="1" spans="1:13">
      <c r="A18" s="15"/>
      <c r="B18" s="69"/>
      <c r="C18" s="142" t="s">
        <v>150</v>
      </c>
      <c r="D18" s="195"/>
      <c r="E18" s="133" t="s">
        <v>124</v>
      </c>
      <c r="F18" s="24"/>
      <c r="G18" s="12"/>
      <c r="H18" s="13"/>
      <c r="I18" s="172"/>
      <c r="J18" s="207"/>
      <c r="K18" s="169"/>
      <c r="L18" s="133"/>
      <c r="M18" s="46"/>
    </row>
    <row r="19" ht="30" customHeight="1" spans="1:13">
      <c r="A19" s="9">
        <v>5</v>
      </c>
      <c r="B19" s="192" t="s">
        <v>151</v>
      </c>
      <c r="C19" s="142" t="s">
        <v>152</v>
      </c>
      <c r="D19" s="134">
        <v>5</v>
      </c>
      <c r="E19" s="133" t="s">
        <v>124</v>
      </c>
      <c r="F19" s="24">
        <v>300</v>
      </c>
      <c r="G19" s="12"/>
      <c r="H19" s="13"/>
      <c r="I19" s="172"/>
      <c r="J19" s="207" t="s">
        <v>153</v>
      </c>
      <c r="K19" s="169" t="s">
        <v>154</v>
      </c>
      <c r="L19" s="133">
        <v>45393</v>
      </c>
      <c r="M19" s="46" t="s">
        <v>155</v>
      </c>
    </row>
    <row r="20" ht="30" customHeight="1" spans="1:13">
      <c r="A20" s="9">
        <v>6</v>
      </c>
      <c r="B20" s="192" t="s">
        <v>156</v>
      </c>
      <c r="C20" s="142" t="s">
        <v>157</v>
      </c>
      <c r="D20" s="193">
        <v>378</v>
      </c>
      <c r="E20" s="194" t="s">
        <v>87</v>
      </c>
      <c r="F20" s="24"/>
      <c r="G20" s="12"/>
      <c r="H20" s="13"/>
      <c r="I20" s="172"/>
      <c r="J20" s="208" t="s">
        <v>158</v>
      </c>
      <c r="K20" s="169" t="s">
        <v>159</v>
      </c>
      <c r="L20" s="133">
        <v>37822</v>
      </c>
      <c r="M20" s="46" t="s">
        <v>160</v>
      </c>
    </row>
    <row r="21" ht="30" customHeight="1" spans="1:13">
      <c r="A21" s="17"/>
      <c r="B21" s="4"/>
      <c r="C21" s="142" t="s">
        <v>161</v>
      </c>
      <c r="D21" s="195"/>
      <c r="E21" s="196"/>
      <c r="F21" s="24"/>
      <c r="G21" s="12"/>
      <c r="H21" s="13"/>
      <c r="I21" s="172"/>
      <c r="J21" s="208"/>
      <c r="K21" s="169"/>
      <c r="L21" s="133"/>
      <c r="M21" s="46"/>
    </row>
    <row r="22" ht="30" customHeight="1" spans="1:13">
      <c r="A22" s="24">
        <v>7</v>
      </c>
      <c r="B22" s="51" t="s">
        <v>162</v>
      </c>
      <c r="C22" s="142" t="s">
        <v>163</v>
      </c>
      <c r="D22" s="134">
        <v>189</v>
      </c>
      <c r="E22" s="133" t="s">
        <v>82</v>
      </c>
      <c r="F22" s="24"/>
      <c r="G22" s="12"/>
      <c r="H22" s="13"/>
      <c r="I22" s="172"/>
      <c r="J22" s="190" t="s">
        <v>164</v>
      </c>
      <c r="K22" s="169" t="s">
        <v>165</v>
      </c>
      <c r="L22" s="133">
        <v>18939</v>
      </c>
      <c r="M22" s="46" t="s">
        <v>166</v>
      </c>
    </row>
    <row r="23" ht="30" customHeight="1" spans="1:13">
      <c r="A23" s="9">
        <v>8</v>
      </c>
      <c r="B23" s="26" t="s">
        <v>93</v>
      </c>
      <c r="C23" s="27" t="s">
        <v>167</v>
      </c>
      <c r="D23" s="198">
        <v>208</v>
      </c>
      <c r="E23" s="27" t="s">
        <v>87</v>
      </c>
      <c r="F23" s="24"/>
      <c r="G23" s="12"/>
      <c r="H23" s="13"/>
      <c r="I23" s="172"/>
      <c r="J23" s="209" t="s">
        <v>95</v>
      </c>
      <c r="K23" s="210" t="s">
        <v>96</v>
      </c>
      <c r="L23" s="24">
        <v>12479.26</v>
      </c>
      <c r="M23" s="14" t="s">
        <v>168</v>
      </c>
    </row>
    <row r="24" ht="30" customHeight="1" spans="1:13">
      <c r="A24" s="15"/>
      <c r="B24" s="29"/>
      <c r="C24" s="27" t="s">
        <v>169</v>
      </c>
      <c r="D24" s="199"/>
      <c r="E24" s="27" t="s">
        <v>87</v>
      </c>
      <c r="F24" s="24"/>
      <c r="G24" s="12"/>
      <c r="H24" s="13"/>
      <c r="I24" s="172"/>
      <c r="J24" s="209"/>
      <c r="K24" s="210"/>
      <c r="L24" s="24"/>
      <c r="M24" s="14"/>
    </row>
    <row r="25" ht="30" customHeight="1" spans="1:13">
      <c r="A25" s="17"/>
      <c r="B25" s="31"/>
      <c r="C25" s="27" t="s">
        <v>170</v>
      </c>
      <c r="D25" s="200"/>
      <c r="E25" s="27" t="s">
        <v>87</v>
      </c>
      <c r="F25" s="24"/>
      <c r="G25" s="12"/>
      <c r="H25" s="13"/>
      <c r="I25" s="172"/>
      <c r="J25" s="209"/>
      <c r="K25" s="210"/>
      <c r="L25" s="24"/>
      <c r="M25" s="14"/>
    </row>
    <row r="26" ht="30" customHeight="1" spans="1:13">
      <c r="A26" s="24">
        <v>9</v>
      </c>
      <c r="B26" s="59" t="s">
        <v>171</v>
      </c>
      <c r="C26" s="59" t="s">
        <v>172</v>
      </c>
      <c r="D26" s="59">
        <v>300</v>
      </c>
      <c r="E26" s="59" t="s">
        <v>87</v>
      </c>
      <c r="F26" s="53"/>
      <c r="G26" s="201"/>
      <c r="H26" s="13"/>
      <c r="I26" s="211"/>
      <c r="J26" s="190" t="s">
        <v>173</v>
      </c>
      <c r="K26" s="169" t="s">
        <v>174</v>
      </c>
      <c r="L26" s="133">
        <v>150000</v>
      </c>
      <c r="M26" s="46" t="s">
        <v>175</v>
      </c>
    </row>
    <row r="27" ht="30" customHeight="1" spans="1:13">
      <c r="A27" s="9">
        <v>10</v>
      </c>
      <c r="B27" s="57" t="s">
        <v>176</v>
      </c>
      <c r="C27" s="59" t="s">
        <v>129</v>
      </c>
      <c r="D27" s="59">
        <v>30</v>
      </c>
      <c r="E27" s="133" t="s">
        <v>124</v>
      </c>
      <c r="F27" s="53"/>
      <c r="G27" s="201"/>
      <c r="H27" s="13"/>
      <c r="I27" s="211"/>
      <c r="J27" s="212" t="s">
        <v>177</v>
      </c>
      <c r="K27" s="213" t="s">
        <v>178</v>
      </c>
      <c r="L27" s="214">
        <v>665</v>
      </c>
      <c r="M27" s="215" t="s">
        <v>179</v>
      </c>
    </row>
    <row r="28" ht="30" customHeight="1" spans="1:13">
      <c r="A28" s="15"/>
      <c r="B28" s="202"/>
      <c r="C28" s="59" t="s">
        <v>180</v>
      </c>
      <c r="D28" s="59">
        <v>30</v>
      </c>
      <c r="E28" s="133" t="s">
        <v>124</v>
      </c>
      <c r="F28" s="53"/>
      <c r="G28" s="201"/>
      <c r="H28" s="13"/>
      <c r="I28" s="211"/>
      <c r="J28" s="212"/>
      <c r="K28" s="213"/>
      <c r="L28" s="214"/>
      <c r="M28" s="215"/>
    </row>
    <row r="29" ht="30" customHeight="1" spans="1:13">
      <c r="A29" s="15"/>
      <c r="B29" s="202"/>
      <c r="C29" s="59" t="s">
        <v>181</v>
      </c>
      <c r="D29" s="59">
        <v>30</v>
      </c>
      <c r="E29" s="133" t="s">
        <v>124</v>
      </c>
      <c r="F29" s="53"/>
      <c r="G29" s="201"/>
      <c r="H29" s="13"/>
      <c r="I29" s="211"/>
      <c r="J29" s="212"/>
      <c r="K29" s="213"/>
      <c r="L29" s="214"/>
      <c r="M29" s="215"/>
    </row>
    <row r="30" ht="30" customHeight="1" spans="1:13">
      <c r="A30" s="15"/>
      <c r="B30" s="202"/>
      <c r="C30" s="59" t="s">
        <v>182</v>
      </c>
      <c r="D30" s="59">
        <v>30</v>
      </c>
      <c r="E30" s="133" t="s">
        <v>124</v>
      </c>
      <c r="F30" s="53"/>
      <c r="G30" s="201"/>
      <c r="H30" s="13"/>
      <c r="I30" s="211"/>
      <c r="J30" s="212"/>
      <c r="K30" s="213"/>
      <c r="L30" s="214"/>
      <c r="M30" s="215"/>
    </row>
    <row r="31" ht="30" customHeight="1" spans="1:13">
      <c r="A31" s="15"/>
      <c r="B31" s="202"/>
      <c r="C31" s="59" t="s">
        <v>183</v>
      </c>
      <c r="D31" s="59">
        <v>30</v>
      </c>
      <c r="E31" s="133" t="s">
        <v>124</v>
      </c>
      <c r="F31" s="53"/>
      <c r="G31" s="201"/>
      <c r="H31" s="13"/>
      <c r="I31" s="211"/>
      <c r="J31" s="212"/>
      <c r="K31" s="213"/>
      <c r="L31" s="214"/>
      <c r="M31" s="215"/>
    </row>
    <row r="32" ht="30" customHeight="1" spans="1:13">
      <c r="A32" s="17"/>
      <c r="B32" s="203"/>
      <c r="C32" s="59" t="s">
        <v>184</v>
      </c>
      <c r="D32" s="59">
        <v>30</v>
      </c>
      <c r="E32" s="133" t="s">
        <v>124</v>
      </c>
      <c r="F32" s="53"/>
      <c r="G32" s="201"/>
      <c r="H32" s="13"/>
      <c r="I32" s="211"/>
      <c r="J32" s="212"/>
      <c r="K32" s="213"/>
      <c r="L32" s="214"/>
      <c r="M32" s="215"/>
    </row>
    <row r="33" ht="30" customHeight="1" spans="1:9">
      <c r="A33" s="24"/>
      <c r="B33" s="51" t="s">
        <v>98</v>
      </c>
      <c r="C33" s="14"/>
      <c r="D33" s="14"/>
      <c r="E33" s="14"/>
      <c r="F33" s="14"/>
      <c r="G33" s="19"/>
      <c r="H33" s="13"/>
      <c r="I33" s="190"/>
    </row>
  </sheetData>
  <mergeCells count="28">
    <mergeCell ref="A1:I1"/>
    <mergeCell ref="A2:I2"/>
    <mergeCell ref="A4:A11"/>
    <mergeCell ref="A13:A14"/>
    <mergeCell ref="A15:A18"/>
    <mergeCell ref="A20:A21"/>
    <mergeCell ref="A23:A25"/>
    <mergeCell ref="A27:A32"/>
    <mergeCell ref="B4:B11"/>
    <mergeCell ref="B13:B14"/>
    <mergeCell ref="B15:B18"/>
    <mergeCell ref="B20:B21"/>
    <mergeCell ref="B23:B25"/>
    <mergeCell ref="B27:B32"/>
    <mergeCell ref="D13:D14"/>
    <mergeCell ref="D15:D18"/>
    <mergeCell ref="D20:D21"/>
    <mergeCell ref="D23:D25"/>
    <mergeCell ref="E13:E14"/>
    <mergeCell ref="E20:E21"/>
    <mergeCell ref="J13:J14"/>
    <mergeCell ref="J27:J32"/>
    <mergeCell ref="K13:K14"/>
    <mergeCell ref="K27:K32"/>
    <mergeCell ref="L13:L14"/>
    <mergeCell ref="L27:L32"/>
    <mergeCell ref="M13:M14"/>
    <mergeCell ref="M27:M32"/>
  </mergeCells>
  <pageMargins left="1.18055555555556" right="0.75" top="0.984027777777778" bottom="1" header="0.5" footer="0.5"/>
  <pageSetup paperSize="9" scale="77"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view="pageBreakPreview" zoomScaleNormal="70" zoomScaleSheetLayoutView="100" workbookViewId="0">
      <selection activeCell="D4" sqref="D4:D8"/>
    </sheetView>
  </sheetViews>
  <sheetFormatPr defaultColWidth="9" defaultRowHeight="14.4"/>
  <cols>
    <col min="3" max="3" width="19.1296296296296" customWidth="1"/>
    <col min="4" max="4" width="11.5" customWidth="1"/>
    <col min="6" max="6" width="9" hidden="1" customWidth="1"/>
    <col min="7" max="7" width="15.5" customWidth="1"/>
    <col min="8" max="8" width="15.25" customWidth="1"/>
    <col min="9" max="9" width="6.5" customWidth="1"/>
    <col min="13" max="13" width="18.25" customWidth="1"/>
  </cols>
  <sheetData>
    <row r="1" ht="63.95" customHeight="1" spans="1:9">
      <c r="A1" s="180" t="s">
        <v>99</v>
      </c>
      <c r="B1" s="1"/>
      <c r="C1" s="1"/>
      <c r="D1" s="1"/>
      <c r="E1" s="1"/>
      <c r="F1" s="1"/>
      <c r="G1" s="1"/>
      <c r="H1" s="1"/>
      <c r="I1" s="1"/>
    </row>
    <row r="2" ht="38.25" customHeight="1" spans="1:9">
      <c r="A2" s="181" t="s">
        <v>185</v>
      </c>
      <c r="B2" s="181"/>
      <c r="C2" s="181"/>
      <c r="D2" s="181"/>
      <c r="E2" s="181"/>
      <c r="F2" s="181"/>
      <c r="G2" s="181"/>
      <c r="H2" s="181"/>
      <c r="I2" s="181"/>
    </row>
    <row r="3" ht="45" customHeight="1" spans="1:13">
      <c r="A3" s="51" t="s">
        <v>1</v>
      </c>
      <c r="B3" s="51" t="s">
        <v>35</v>
      </c>
      <c r="C3" s="52" t="s">
        <v>36</v>
      </c>
      <c r="D3" s="53" t="s">
        <v>37</v>
      </c>
      <c r="E3" s="21" t="s">
        <v>38</v>
      </c>
      <c r="F3" s="52" t="s">
        <v>39</v>
      </c>
      <c r="G3" s="54" t="s">
        <v>41</v>
      </c>
      <c r="H3" s="52" t="s">
        <v>42</v>
      </c>
      <c r="I3" s="21" t="s">
        <v>4</v>
      </c>
      <c r="J3" s="183" t="s">
        <v>43</v>
      </c>
      <c r="K3" s="53" t="s">
        <v>44</v>
      </c>
      <c r="L3" s="53" t="s">
        <v>45</v>
      </c>
      <c r="M3" s="53" t="s">
        <v>46</v>
      </c>
    </row>
    <row r="4" ht="45" customHeight="1" spans="1:13">
      <c r="A4" s="3">
        <v>1</v>
      </c>
      <c r="B4" s="145" t="s">
        <v>186</v>
      </c>
      <c r="C4" s="145" t="s">
        <v>102</v>
      </c>
      <c r="D4" s="3">
        <v>84</v>
      </c>
      <c r="E4" s="3" t="s">
        <v>103</v>
      </c>
      <c r="F4" s="24">
        <v>500</v>
      </c>
      <c r="G4" s="12"/>
      <c r="H4" s="20"/>
      <c r="I4" s="172"/>
      <c r="J4" s="184" t="s">
        <v>104</v>
      </c>
      <c r="K4" s="185" t="s">
        <v>105</v>
      </c>
      <c r="L4" s="186">
        <v>2</v>
      </c>
      <c r="M4" s="46" t="s">
        <v>106</v>
      </c>
    </row>
    <row r="5" ht="45" customHeight="1" spans="1:13">
      <c r="A5" s="3"/>
      <c r="B5" s="145"/>
      <c r="C5" s="145" t="s">
        <v>107</v>
      </c>
      <c r="D5" s="3">
        <v>40</v>
      </c>
      <c r="E5" s="3" t="s">
        <v>108</v>
      </c>
      <c r="F5" s="24">
        <v>500</v>
      </c>
      <c r="G5" s="12"/>
      <c r="H5" s="20"/>
      <c r="I5" s="172"/>
      <c r="J5" s="187" t="s">
        <v>109</v>
      </c>
      <c r="K5" s="185"/>
      <c r="L5" s="186">
        <v>2</v>
      </c>
      <c r="M5" s="46" t="s">
        <v>110</v>
      </c>
    </row>
    <row r="6" ht="24.95" customHeight="1" spans="1:13">
      <c r="A6" s="3"/>
      <c r="B6" s="145"/>
      <c r="C6" s="145" t="s">
        <v>111</v>
      </c>
      <c r="D6" s="3">
        <v>40</v>
      </c>
      <c r="E6" s="3" t="s">
        <v>108</v>
      </c>
      <c r="F6" s="24">
        <v>500</v>
      </c>
      <c r="G6" s="12"/>
      <c r="H6" s="20"/>
      <c r="I6" s="172"/>
      <c r="J6" s="188"/>
      <c r="K6" s="185"/>
      <c r="L6" s="186">
        <v>2</v>
      </c>
      <c r="M6" s="46" t="s">
        <v>110</v>
      </c>
    </row>
    <row r="7" ht="45" customHeight="1" spans="1:13">
      <c r="A7" s="3"/>
      <c r="B7" s="145"/>
      <c r="C7" s="145" t="s">
        <v>112</v>
      </c>
      <c r="D7" s="3">
        <v>132</v>
      </c>
      <c r="E7" s="3" t="s">
        <v>82</v>
      </c>
      <c r="F7" s="24">
        <v>150</v>
      </c>
      <c r="G7" s="12"/>
      <c r="H7" s="20"/>
      <c r="I7" s="172"/>
      <c r="J7" s="189" t="s">
        <v>113</v>
      </c>
      <c r="K7" s="185"/>
      <c r="L7" s="186">
        <v>2</v>
      </c>
      <c r="M7" s="46" t="s">
        <v>114</v>
      </c>
    </row>
    <row r="8" ht="45" customHeight="1" spans="1:13">
      <c r="A8" s="3"/>
      <c r="B8" s="145"/>
      <c r="C8" s="145" t="s">
        <v>115</v>
      </c>
      <c r="D8" s="3">
        <v>300</v>
      </c>
      <c r="E8" s="3" t="s">
        <v>116</v>
      </c>
      <c r="F8" s="24">
        <v>60</v>
      </c>
      <c r="G8" s="12"/>
      <c r="H8" s="20"/>
      <c r="I8" s="172"/>
      <c r="J8" s="189" t="s">
        <v>104</v>
      </c>
      <c r="K8" s="185"/>
      <c r="L8" s="186">
        <v>2</v>
      </c>
      <c r="M8" s="46" t="s">
        <v>106</v>
      </c>
    </row>
    <row r="9" ht="43.5" customHeight="1" spans="1:9">
      <c r="A9" s="182"/>
      <c r="B9" s="12" t="s">
        <v>98</v>
      </c>
      <c r="C9" s="14"/>
      <c r="D9" s="14"/>
      <c r="E9" s="14"/>
      <c r="F9" s="14"/>
      <c r="G9" s="14"/>
      <c r="H9" s="20"/>
      <c r="I9" s="190"/>
    </row>
  </sheetData>
  <mergeCells count="6">
    <mergeCell ref="A1:I1"/>
    <mergeCell ref="A2:I2"/>
    <mergeCell ref="A4:A8"/>
    <mergeCell ref="B4:B8"/>
    <mergeCell ref="J5:J6"/>
    <mergeCell ref="K4:K8"/>
  </mergeCells>
  <pageMargins left="0.75" right="0.75" top="1" bottom="1" header="0.5" footer="0.5"/>
  <pageSetup paperSize="9" scale="8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50"/>
  <sheetViews>
    <sheetView view="pageBreakPreview" zoomScaleNormal="100" zoomScaleSheetLayoutView="100" workbookViewId="0">
      <selection activeCell="A1" sqref="A1:I1"/>
    </sheetView>
  </sheetViews>
  <sheetFormatPr defaultColWidth="9" defaultRowHeight="14.4"/>
  <cols>
    <col min="1" max="1" width="9" style="117"/>
    <col min="2" max="2" width="15.1296296296296" style="117" customWidth="1"/>
    <col min="3" max="3" width="23.8796296296296" style="117" customWidth="1"/>
    <col min="4" max="4" width="9.10185185185185" style="117" customWidth="1"/>
    <col min="5" max="5" width="10.1296296296296" style="117" customWidth="1"/>
    <col min="6" max="6" width="9" style="117" hidden="1" customWidth="1"/>
    <col min="7" max="7" width="12.1296296296296" style="117" customWidth="1"/>
    <col min="8" max="8" width="14.8796296296296" style="117"/>
    <col min="9" max="9" width="9" style="117"/>
    <col min="10" max="10" width="48.25" style="117" customWidth="1"/>
    <col min="11" max="11" width="23.5" style="117" customWidth="1"/>
    <col min="12" max="12" width="12.25" style="117" customWidth="1"/>
    <col min="13" max="13" width="18.1296296296296" style="117" customWidth="1"/>
    <col min="14" max="16384" width="9" style="117"/>
  </cols>
  <sheetData>
    <row r="1" ht="27" customHeight="1" spans="1:9">
      <c r="A1" s="1" t="s">
        <v>99</v>
      </c>
      <c r="B1" s="2"/>
      <c r="C1" s="2"/>
      <c r="D1" s="2"/>
      <c r="E1" s="2"/>
      <c r="F1" s="2"/>
      <c r="G1" s="2"/>
      <c r="H1" s="2"/>
      <c r="I1" s="2"/>
    </row>
    <row r="2" ht="30" customHeight="1" spans="1:9">
      <c r="A2" s="145" t="s">
        <v>187</v>
      </c>
      <c r="B2" s="145"/>
      <c r="C2" s="145"/>
      <c r="D2" s="145"/>
      <c r="E2" s="145"/>
      <c r="F2" s="145"/>
      <c r="G2" s="145"/>
      <c r="H2" s="145"/>
      <c r="I2" s="145"/>
    </row>
    <row r="3" ht="30" customHeight="1" spans="1:9">
      <c r="A3" s="69" t="s">
        <v>1</v>
      </c>
      <c r="B3" s="69" t="s">
        <v>35</v>
      </c>
      <c r="C3" s="61" t="s">
        <v>36</v>
      </c>
      <c r="D3" s="61" t="s">
        <v>37</v>
      </c>
      <c r="E3" s="118" t="s">
        <v>38</v>
      </c>
      <c r="F3" s="61" t="s">
        <v>39</v>
      </c>
      <c r="G3" s="119" t="s">
        <v>41</v>
      </c>
      <c r="H3" s="61" t="s">
        <v>42</v>
      </c>
      <c r="I3" s="118" t="s">
        <v>4</v>
      </c>
    </row>
    <row r="4" ht="25" customHeight="1" spans="1:13">
      <c r="A4" s="75">
        <v>1</v>
      </c>
      <c r="B4" s="75" t="s">
        <v>188</v>
      </c>
      <c r="C4" s="75" t="s">
        <v>189</v>
      </c>
      <c r="D4" s="75">
        <v>3</v>
      </c>
      <c r="E4" s="75" t="s">
        <v>87</v>
      </c>
      <c r="F4" s="75">
        <v>400</v>
      </c>
      <c r="G4" s="146"/>
      <c r="H4" s="140"/>
      <c r="I4" s="168"/>
      <c r="J4" s="55" t="s">
        <v>190</v>
      </c>
      <c r="K4" s="166" t="s">
        <v>191</v>
      </c>
      <c r="L4" s="168">
        <v>267</v>
      </c>
      <c r="M4" s="168" t="s">
        <v>192</v>
      </c>
    </row>
    <row r="5" ht="25" customHeight="1" spans="1:13">
      <c r="A5" s="75"/>
      <c r="B5" s="75"/>
      <c r="C5" s="75" t="s">
        <v>193</v>
      </c>
      <c r="D5" s="75"/>
      <c r="E5" s="75"/>
      <c r="F5" s="75"/>
      <c r="G5" s="147"/>
      <c r="H5" s="148"/>
      <c r="I5" s="168"/>
      <c r="J5" s="55"/>
      <c r="K5" s="166"/>
      <c r="L5" s="168"/>
      <c r="M5" s="168"/>
    </row>
    <row r="6" ht="25" customHeight="1" spans="1:13">
      <c r="A6" s="75">
        <v>2</v>
      </c>
      <c r="B6" s="75" t="s">
        <v>194</v>
      </c>
      <c r="C6" s="75" t="s">
        <v>195</v>
      </c>
      <c r="D6" s="149">
        <v>3</v>
      </c>
      <c r="E6" s="75" t="s">
        <v>124</v>
      </c>
      <c r="F6" s="75">
        <v>400</v>
      </c>
      <c r="G6" s="147"/>
      <c r="H6" s="148"/>
      <c r="I6" s="168"/>
      <c r="J6" s="55" t="s">
        <v>196</v>
      </c>
      <c r="K6" s="166" t="s">
        <v>197</v>
      </c>
      <c r="L6" s="168">
        <v>3312</v>
      </c>
      <c r="M6" s="168" t="s">
        <v>198</v>
      </c>
    </row>
    <row r="7" ht="25" customHeight="1" spans="1:13">
      <c r="A7" s="75"/>
      <c r="B7" s="75"/>
      <c r="C7" s="75" t="s">
        <v>199</v>
      </c>
      <c r="D7" s="149"/>
      <c r="E7" s="75" t="s">
        <v>124</v>
      </c>
      <c r="F7" s="75"/>
      <c r="G7" s="147"/>
      <c r="H7" s="148"/>
      <c r="I7" s="168"/>
      <c r="J7" s="55"/>
      <c r="K7" s="166"/>
      <c r="L7" s="168"/>
      <c r="M7" s="168"/>
    </row>
    <row r="8" ht="25" customHeight="1" spans="1:13">
      <c r="A8" s="75"/>
      <c r="B8" s="75"/>
      <c r="C8" s="75" t="s">
        <v>200</v>
      </c>
      <c r="D8" s="149"/>
      <c r="E8" s="75" t="s">
        <v>124</v>
      </c>
      <c r="F8" s="75"/>
      <c r="G8" s="147"/>
      <c r="H8" s="148"/>
      <c r="I8" s="168"/>
      <c r="J8" s="55"/>
      <c r="K8" s="166"/>
      <c r="L8" s="168"/>
      <c r="M8" s="168"/>
    </row>
    <row r="9" ht="25" customHeight="1" spans="1:13">
      <c r="A9" s="75"/>
      <c r="B9" s="75"/>
      <c r="C9" s="75" t="s">
        <v>201</v>
      </c>
      <c r="D9" s="149"/>
      <c r="E9" s="75" t="s">
        <v>124</v>
      </c>
      <c r="F9" s="75"/>
      <c r="G9" s="147"/>
      <c r="H9" s="148"/>
      <c r="I9" s="168"/>
      <c r="J9" s="55"/>
      <c r="K9" s="166"/>
      <c r="L9" s="168"/>
      <c r="M9" s="168"/>
    </row>
    <row r="10" ht="25" customHeight="1" spans="1:13">
      <c r="A10" s="75"/>
      <c r="B10" s="75"/>
      <c r="C10" s="75" t="s">
        <v>202</v>
      </c>
      <c r="D10" s="149"/>
      <c r="E10" s="75" t="s">
        <v>124</v>
      </c>
      <c r="F10" s="75"/>
      <c r="G10" s="147"/>
      <c r="H10" s="148"/>
      <c r="I10" s="168"/>
      <c r="J10" s="55"/>
      <c r="K10" s="166"/>
      <c r="L10" s="168"/>
      <c r="M10" s="168"/>
    </row>
    <row r="11" ht="25" customHeight="1" spans="1:13">
      <c r="A11" s="75"/>
      <c r="B11" s="75"/>
      <c r="C11" s="75" t="s">
        <v>203</v>
      </c>
      <c r="D11" s="149"/>
      <c r="E11" s="75" t="s">
        <v>124</v>
      </c>
      <c r="F11" s="75"/>
      <c r="G11" s="147"/>
      <c r="H11" s="148"/>
      <c r="I11" s="168"/>
      <c r="J11" s="55"/>
      <c r="K11" s="166"/>
      <c r="L11" s="168"/>
      <c r="M11" s="168"/>
    </row>
    <row r="12" ht="25" customHeight="1" spans="1:13">
      <c r="A12" s="150">
        <v>3</v>
      </c>
      <c r="B12" s="145" t="s">
        <v>204</v>
      </c>
      <c r="C12" s="145" t="s">
        <v>205</v>
      </c>
      <c r="D12" s="145">
        <f>1500*3%</f>
        <v>45</v>
      </c>
      <c r="E12" s="145" t="s">
        <v>124</v>
      </c>
      <c r="F12" s="145">
        <v>150</v>
      </c>
      <c r="G12" s="151"/>
      <c r="H12" s="123"/>
      <c r="I12" s="128"/>
      <c r="J12" s="142" t="s">
        <v>196</v>
      </c>
      <c r="K12" s="106" t="s">
        <v>197</v>
      </c>
      <c r="L12" s="128">
        <v>1500</v>
      </c>
      <c r="M12" s="128" t="s">
        <v>206</v>
      </c>
    </row>
    <row r="13" ht="25" customHeight="1" spans="1:13">
      <c r="A13" s="150"/>
      <c r="B13" s="145"/>
      <c r="C13" s="145" t="s">
        <v>203</v>
      </c>
      <c r="D13" s="145"/>
      <c r="E13" s="145" t="s">
        <v>124</v>
      </c>
      <c r="F13" s="145"/>
      <c r="G13" s="151"/>
      <c r="H13" s="123"/>
      <c r="I13" s="128"/>
      <c r="J13" s="142"/>
      <c r="K13" s="106"/>
      <c r="L13" s="128"/>
      <c r="M13" s="128"/>
    </row>
    <row r="14" ht="25" customHeight="1" spans="1:13">
      <c r="A14" s="150"/>
      <c r="B14" s="145"/>
      <c r="C14" s="145" t="s">
        <v>207</v>
      </c>
      <c r="D14" s="145"/>
      <c r="E14" s="145" t="s">
        <v>124</v>
      </c>
      <c r="F14" s="145"/>
      <c r="G14" s="151"/>
      <c r="H14" s="123"/>
      <c r="I14" s="128"/>
      <c r="J14" s="142"/>
      <c r="K14" s="106"/>
      <c r="L14" s="128"/>
      <c r="M14" s="128"/>
    </row>
    <row r="15" ht="25" customHeight="1" spans="1:13">
      <c r="A15" s="150"/>
      <c r="B15" s="145"/>
      <c r="C15" s="145" t="s">
        <v>208</v>
      </c>
      <c r="D15" s="145"/>
      <c r="E15" s="145" t="s">
        <v>124</v>
      </c>
      <c r="F15" s="145"/>
      <c r="G15" s="151"/>
      <c r="H15" s="123"/>
      <c r="I15" s="128"/>
      <c r="J15" s="142"/>
      <c r="K15" s="106"/>
      <c r="L15" s="128"/>
      <c r="M15" s="128"/>
    </row>
    <row r="16" ht="25" customHeight="1" spans="1:13">
      <c r="A16" s="150"/>
      <c r="B16" s="145"/>
      <c r="C16" s="145" t="s">
        <v>209</v>
      </c>
      <c r="D16" s="145"/>
      <c r="E16" s="145" t="s">
        <v>124</v>
      </c>
      <c r="F16" s="145"/>
      <c r="G16" s="151"/>
      <c r="H16" s="123"/>
      <c r="I16" s="128"/>
      <c r="J16" s="142"/>
      <c r="K16" s="106"/>
      <c r="L16" s="128"/>
      <c r="M16" s="128"/>
    </row>
    <row r="17" ht="25" customHeight="1" spans="1:13">
      <c r="A17" s="150"/>
      <c r="B17" s="145"/>
      <c r="C17" s="145" t="s">
        <v>210</v>
      </c>
      <c r="D17" s="145"/>
      <c r="E17" s="145" t="s">
        <v>124</v>
      </c>
      <c r="F17" s="145"/>
      <c r="G17" s="151"/>
      <c r="H17" s="123"/>
      <c r="I17" s="128"/>
      <c r="J17" s="142"/>
      <c r="K17" s="106"/>
      <c r="L17" s="128"/>
      <c r="M17" s="128"/>
    </row>
    <row r="18" ht="25" customHeight="1" spans="1:13">
      <c r="A18" s="150"/>
      <c r="B18" s="145"/>
      <c r="C18" s="145" t="s">
        <v>211</v>
      </c>
      <c r="D18" s="145"/>
      <c r="E18" s="145" t="s">
        <v>124</v>
      </c>
      <c r="F18" s="145"/>
      <c r="G18" s="151"/>
      <c r="H18" s="123"/>
      <c r="I18" s="128"/>
      <c r="J18" s="142"/>
      <c r="K18" s="106"/>
      <c r="L18" s="128"/>
      <c r="M18" s="128"/>
    </row>
    <row r="19" ht="25" customHeight="1" spans="1:13">
      <c r="A19" s="150"/>
      <c r="B19" s="145"/>
      <c r="C19" s="145" t="s">
        <v>200</v>
      </c>
      <c r="D19" s="145"/>
      <c r="E19" s="145" t="s">
        <v>124</v>
      </c>
      <c r="F19" s="145"/>
      <c r="G19" s="147"/>
      <c r="H19" s="123"/>
      <c r="I19" s="128"/>
      <c r="J19" s="142"/>
      <c r="K19" s="106"/>
      <c r="L19" s="128"/>
      <c r="M19" s="128"/>
    </row>
    <row r="20" ht="25" customHeight="1" spans="1:13">
      <c r="A20" s="150">
        <v>4</v>
      </c>
      <c r="B20" s="145" t="s">
        <v>212</v>
      </c>
      <c r="C20" s="145" t="s">
        <v>205</v>
      </c>
      <c r="D20" s="152">
        <v>17</v>
      </c>
      <c r="E20" s="145" t="s">
        <v>124</v>
      </c>
      <c r="F20" s="145">
        <v>150</v>
      </c>
      <c r="G20" s="151"/>
      <c r="H20" s="123"/>
      <c r="I20" s="128"/>
      <c r="J20" s="142" t="s">
        <v>196</v>
      </c>
      <c r="K20" s="106" t="s">
        <v>197</v>
      </c>
      <c r="L20" s="128">
        <v>550</v>
      </c>
      <c r="M20" s="128" t="s">
        <v>213</v>
      </c>
    </row>
    <row r="21" ht="25" customHeight="1" spans="1:13">
      <c r="A21" s="150"/>
      <c r="B21" s="145"/>
      <c r="C21" s="145" t="s">
        <v>203</v>
      </c>
      <c r="D21" s="152"/>
      <c r="E21" s="145" t="s">
        <v>124</v>
      </c>
      <c r="F21" s="145"/>
      <c r="G21" s="151"/>
      <c r="H21" s="153"/>
      <c r="I21" s="128"/>
      <c r="J21" s="142"/>
      <c r="K21" s="106"/>
      <c r="L21" s="128"/>
      <c r="M21" s="128"/>
    </row>
    <row r="22" ht="25" customHeight="1" spans="1:13">
      <c r="A22" s="150"/>
      <c r="B22" s="145"/>
      <c r="C22" s="145" t="s">
        <v>207</v>
      </c>
      <c r="D22" s="152"/>
      <c r="E22" s="145" t="s">
        <v>124</v>
      </c>
      <c r="F22" s="145"/>
      <c r="G22" s="147"/>
      <c r="H22" s="153"/>
      <c r="I22" s="128"/>
      <c r="J22" s="142"/>
      <c r="K22" s="106"/>
      <c r="L22" s="128"/>
      <c r="M22" s="128"/>
    </row>
    <row r="23" ht="25" customHeight="1" spans="1:13">
      <c r="A23" s="150"/>
      <c r="B23" s="145"/>
      <c r="C23" s="145" t="s">
        <v>208</v>
      </c>
      <c r="D23" s="152"/>
      <c r="E23" s="145" t="s">
        <v>124</v>
      </c>
      <c r="F23" s="145"/>
      <c r="G23" s="147"/>
      <c r="H23" s="153"/>
      <c r="I23" s="128"/>
      <c r="J23" s="142"/>
      <c r="K23" s="106"/>
      <c r="L23" s="128"/>
      <c r="M23" s="128"/>
    </row>
    <row r="24" ht="25" customHeight="1" spans="1:13">
      <c r="A24" s="150"/>
      <c r="B24" s="145"/>
      <c r="C24" s="145" t="s">
        <v>209</v>
      </c>
      <c r="D24" s="152"/>
      <c r="E24" s="145" t="s">
        <v>124</v>
      </c>
      <c r="F24" s="145"/>
      <c r="G24" s="151"/>
      <c r="H24" s="153"/>
      <c r="I24" s="128"/>
      <c r="J24" s="142"/>
      <c r="K24" s="106"/>
      <c r="L24" s="128"/>
      <c r="M24" s="128"/>
    </row>
    <row r="25" ht="25" customHeight="1" spans="1:13">
      <c r="A25" s="150"/>
      <c r="B25" s="145"/>
      <c r="C25" s="145" t="s">
        <v>210</v>
      </c>
      <c r="D25" s="152"/>
      <c r="E25" s="145" t="s">
        <v>124</v>
      </c>
      <c r="F25" s="145"/>
      <c r="G25" s="151"/>
      <c r="H25" s="153"/>
      <c r="I25" s="128"/>
      <c r="J25" s="142"/>
      <c r="K25" s="106"/>
      <c r="L25" s="128"/>
      <c r="M25" s="128"/>
    </row>
    <row r="26" ht="25" customHeight="1" spans="1:13">
      <c r="A26" s="150"/>
      <c r="B26" s="145"/>
      <c r="C26" s="145" t="s">
        <v>211</v>
      </c>
      <c r="D26" s="152"/>
      <c r="E26" s="145" t="s">
        <v>124</v>
      </c>
      <c r="F26" s="145"/>
      <c r="G26" s="151"/>
      <c r="H26" s="153"/>
      <c r="I26" s="128"/>
      <c r="J26" s="142"/>
      <c r="K26" s="106"/>
      <c r="L26" s="128"/>
      <c r="M26" s="128"/>
    </row>
    <row r="27" ht="25" customHeight="1" spans="1:13">
      <c r="A27" s="150"/>
      <c r="B27" s="145"/>
      <c r="C27" s="145" t="s">
        <v>200</v>
      </c>
      <c r="D27" s="152"/>
      <c r="E27" s="145" t="s">
        <v>124</v>
      </c>
      <c r="F27" s="145"/>
      <c r="G27" s="147"/>
      <c r="H27" s="153"/>
      <c r="I27" s="128"/>
      <c r="J27" s="142"/>
      <c r="K27" s="106"/>
      <c r="L27" s="128"/>
      <c r="M27" s="128"/>
    </row>
    <row r="28" ht="25" customHeight="1" spans="1:13">
      <c r="A28" s="75">
        <v>5</v>
      </c>
      <c r="B28" s="75" t="s">
        <v>214</v>
      </c>
      <c r="C28" s="27" t="s">
        <v>215</v>
      </c>
      <c r="D28" s="149">
        <v>22</v>
      </c>
      <c r="E28" s="27" t="s">
        <v>124</v>
      </c>
      <c r="F28" s="24">
        <v>500</v>
      </c>
      <c r="G28" s="12"/>
      <c r="H28" s="148"/>
      <c r="I28" s="128"/>
      <c r="J28" s="142" t="s">
        <v>216</v>
      </c>
      <c r="K28" s="169" t="s">
        <v>217</v>
      </c>
      <c r="L28" s="128">
        <v>11179</v>
      </c>
      <c r="M28" s="128" t="s">
        <v>218</v>
      </c>
    </row>
    <row r="29" ht="25" customHeight="1" spans="1:13">
      <c r="A29" s="75"/>
      <c r="B29" s="75"/>
      <c r="C29" s="27" t="s">
        <v>167</v>
      </c>
      <c r="D29" s="149"/>
      <c r="E29" s="27" t="s">
        <v>124</v>
      </c>
      <c r="F29" s="24"/>
      <c r="G29" s="12"/>
      <c r="H29" s="148"/>
      <c r="I29" s="128"/>
      <c r="J29" s="170"/>
      <c r="K29" s="171"/>
      <c r="L29" s="128"/>
      <c r="M29" s="128"/>
    </row>
    <row r="30" ht="25" customHeight="1" spans="1:13">
      <c r="A30" s="75">
        <v>6</v>
      </c>
      <c r="B30" s="51" t="s">
        <v>219</v>
      </c>
      <c r="C30" s="51" t="s">
        <v>220</v>
      </c>
      <c r="D30" s="154">
        <v>5</v>
      </c>
      <c r="E30" s="51" t="s">
        <v>124</v>
      </c>
      <c r="F30" s="24">
        <v>500</v>
      </c>
      <c r="G30" s="12"/>
      <c r="H30" s="148"/>
      <c r="I30" s="172"/>
      <c r="J30" s="173" t="s">
        <v>221</v>
      </c>
      <c r="K30" s="174" t="s">
        <v>222</v>
      </c>
      <c r="L30" s="25">
        <v>7589</v>
      </c>
      <c r="M30" s="175" t="s">
        <v>223</v>
      </c>
    </row>
    <row r="31" ht="25" customHeight="1" spans="1:13">
      <c r="A31" s="75"/>
      <c r="B31" s="51"/>
      <c r="C31" s="51" t="s">
        <v>224</v>
      </c>
      <c r="D31" s="154"/>
      <c r="E31" s="51" t="s">
        <v>124</v>
      </c>
      <c r="F31" s="24"/>
      <c r="G31" s="147"/>
      <c r="H31" s="148"/>
      <c r="I31" s="172"/>
      <c r="J31" s="176"/>
      <c r="K31" s="61"/>
      <c r="L31" s="25"/>
      <c r="M31" s="175"/>
    </row>
    <row r="32" ht="25" customHeight="1" spans="1:13">
      <c r="A32" s="75">
        <v>7</v>
      </c>
      <c r="B32" s="51" t="s">
        <v>225</v>
      </c>
      <c r="C32" s="51" t="s">
        <v>220</v>
      </c>
      <c r="D32" s="51">
        <v>3</v>
      </c>
      <c r="E32" s="51" t="s">
        <v>124</v>
      </c>
      <c r="F32" s="24">
        <v>500</v>
      </c>
      <c r="G32" s="12"/>
      <c r="H32" s="148"/>
      <c r="I32" s="172"/>
      <c r="J32" s="177"/>
      <c r="K32" s="5"/>
      <c r="L32" s="25">
        <v>493</v>
      </c>
      <c r="M32" s="175" t="s">
        <v>226</v>
      </c>
    </row>
    <row r="33" ht="25" customHeight="1" spans="1:13">
      <c r="A33" s="75"/>
      <c r="B33" s="51"/>
      <c r="C33" s="51" t="s">
        <v>224</v>
      </c>
      <c r="D33" s="51"/>
      <c r="E33" s="51" t="s">
        <v>124</v>
      </c>
      <c r="F33" s="24"/>
      <c r="G33" s="147"/>
      <c r="H33" s="148"/>
      <c r="I33" s="172"/>
      <c r="J33" s="177"/>
      <c r="K33" s="5"/>
      <c r="L33" s="25"/>
      <c r="M33" s="175"/>
    </row>
    <row r="34" ht="25" customHeight="1" spans="1:13">
      <c r="A34" s="75">
        <v>8</v>
      </c>
      <c r="B34" s="51" t="s">
        <v>227</v>
      </c>
      <c r="C34" s="51" t="s">
        <v>228</v>
      </c>
      <c r="D34" s="51">
        <v>2</v>
      </c>
      <c r="E34" s="51" t="s">
        <v>124</v>
      </c>
      <c r="F34" s="24">
        <v>300</v>
      </c>
      <c r="G34" s="12"/>
      <c r="H34" s="148"/>
      <c r="I34" s="172"/>
      <c r="J34" s="178" t="s">
        <v>229</v>
      </c>
      <c r="K34" s="179" t="s">
        <v>230</v>
      </c>
      <c r="L34" s="25">
        <v>0.11</v>
      </c>
      <c r="M34" s="175" t="s">
        <v>231</v>
      </c>
    </row>
    <row r="35" ht="25" customHeight="1" spans="1:13">
      <c r="A35" s="75"/>
      <c r="B35" s="51"/>
      <c r="C35" s="51" t="s">
        <v>232</v>
      </c>
      <c r="D35" s="51"/>
      <c r="E35" s="27" t="s">
        <v>124</v>
      </c>
      <c r="F35" s="77"/>
      <c r="G35" s="88"/>
      <c r="H35" s="148"/>
      <c r="I35" s="172"/>
      <c r="J35" s="178"/>
      <c r="K35" s="179"/>
      <c r="L35" s="25"/>
      <c r="M35" s="175"/>
    </row>
    <row r="36" ht="40" customHeight="1" spans="1:13">
      <c r="A36" s="75">
        <v>9</v>
      </c>
      <c r="B36" s="35" t="s">
        <v>233</v>
      </c>
      <c r="C36" s="35" t="s">
        <v>234</v>
      </c>
      <c r="D36" s="155">
        <v>15</v>
      </c>
      <c r="E36" s="35" t="s">
        <v>124</v>
      </c>
      <c r="F36" s="156">
        <v>1700</v>
      </c>
      <c r="G36" s="157"/>
      <c r="H36" s="158"/>
      <c r="I36" s="172"/>
      <c r="J36" s="178"/>
      <c r="K36" s="179"/>
      <c r="L36" s="25"/>
      <c r="M36" s="175"/>
    </row>
    <row r="37" ht="40" customHeight="1" spans="1:13">
      <c r="A37" s="75">
        <v>10</v>
      </c>
      <c r="B37" s="155" t="s">
        <v>235</v>
      </c>
      <c r="C37" s="159" t="s">
        <v>236</v>
      </c>
      <c r="D37" s="155">
        <v>15</v>
      </c>
      <c r="E37" s="35" t="s">
        <v>124</v>
      </c>
      <c r="F37" s="156">
        <v>1200</v>
      </c>
      <c r="G37" s="157"/>
      <c r="H37" s="158"/>
      <c r="I37" s="172"/>
      <c r="J37" s="178"/>
      <c r="K37" s="179"/>
      <c r="L37" s="25"/>
      <c r="M37" s="175"/>
    </row>
    <row r="38" ht="40" customHeight="1" spans="1:13">
      <c r="A38" s="75">
        <v>11</v>
      </c>
      <c r="B38" s="155" t="s">
        <v>237</v>
      </c>
      <c r="C38" s="159" t="s">
        <v>238</v>
      </c>
      <c r="D38" s="155">
        <v>10</v>
      </c>
      <c r="E38" s="35" t="s">
        <v>124</v>
      </c>
      <c r="F38" s="156">
        <v>950</v>
      </c>
      <c r="G38" s="157"/>
      <c r="H38" s="158"/>
      <c r="I38" s="172"/>
      <c r="J38" s="178"/>
      <c r="K38" s="179"/>
      <c r="L38" s="25"/>
      <c r="M38" s="175"/>
    </row>
    <row r="39" ht="40" customHeight="1" spans="1:13">
      <c r="A39" s="75">
        <v>12</v>
      </c>
      <c r="B39" s="155" t="s">
        <v>239</v>
      </c>
      <c r="C39" s="159" t="s">
        <v>240</v>
      </c>
      <c r="D39" s="155">
        <v>15</v>
      </c>
      <c r="E39" s="35" t="s">
        <v>124</v>
      </c>
      <c r="F39" s="160"/>
      <c r="G39" s="161"/>
      <c r="H39" s="158"/>
      <c r="I39" s="172"/>
      <c r="J39" s="178"/>
      <c r="K39" s="179"/>
      <c r="L39" s="25"/>
      <c r="M39" s="175"/>
    </row>
    <row r="40" ht="40" customHeight="1" spans="1:13">
      <c r="A40" s="75">
        <v>13</v>
      </c>
      <c r="B40" s="155" t="s">
        <v>241</v>
      </c>
      <c r="C40" s="159" t="s">
        <v>242</v>
      </c>
      <c r="D40" s="155">
        <v>15</v>
      </c>
      <c r="E40" s="35" t="s">
        <v>124</v>
      </c>
      <c r="F40" s="160"/>
      <c r="G40" s="161"/>
      <c r="H40" s="158"/>
      <c r="I40" s="172"/>
      <c r="J40" s="178"/>
      <c r="K40" s="179"/>
      <c r="L40" s="25"/>
      <c r="M40" s="175"/>
    </row>
    <row r="41" ht="77" customHeight="1" spans="1:13">
      <c r="A41" s="75">
        <v>14</v>
      </c>
      <c r="B41" s="155" t="s">
        <v>243</v>
      </c>
      <c r="C41" s="159" t="s">
        <v>244</v>
      </c>
      <c r="D41" s="155">
        <v>20</v>
      </c>
      <c r="E41" s="35" t="s">
        <v>124</v>
      </c>
      <c r="F41" s="160"/>
      <c r="G41" s="162"/>
      <c r="H41" s="158"/>
      <c r="I41" s="172"/>
      <c r="J41" s="178"/>
      <c r="K41" s="179"/>
      <c r="L41" s="25"/>
      <c r="M41" s="175"/>
    </row>
    <row r="42" ht="80" customHeight="1" spans="1:13">
      <c r="A42" s="75">
        <v>15</v>
      </c>
      <c r="B42" s="155" t="s">
        <v>245</v>
      </c>
      <c r="C42" s="159" t="s">
        <v>246</v>
      </c>
      <c r="D42" s="155">
        <v>10</v>
      </c>
      <c r="E42" s="35" t="s">
        <v>124</v>
      </c>
      <c r="F42" s="160"/>
      <c r="G42" s="162"/>
      <c r="H42" s="158"/>
      <c r="I42" s="172"/>
      <c r="J42" s="178"/>
      <c r="K42" s="179"/>
      <c r="L42" s="25"/>
      <c r="M42" s="175"/>
    </row>
    <row r="43" ht="56" customHeight="1" spans="1:13">
      <c r="A43" s="75">
        <v>16</v>
      </c>
      <c r="B43" s="155" t="s">
        <v>247</v>
      </c>
      <c r="C43" s="159" t="s">
        <v>248</v>
      </c>
      <c r="D43" s="155">
        <v>10</v>
      </c>
      <c r="E43" s="35" t="s">
        <v>124</v>
      </c>
      <c r="F43" s="160"/>
      <c r="G43" s="157"/>
      <c r="H43" s="158"/>
      <c r="I43" s="172"/>
      <c r="J43" s="178"/>
      <c r="K43" s="179"/>
      <c r="L43" s="25"/>
      <c r="M43" s="175"/>
    </row>
    <row r="44" ht="40" customHeight="1" spans="1:13">
      <c r="A44" s="75">
        <v>17</v>
      </c>
      <c r="B44" s="155" t="s">
        <v>249</v>
      </c>
      <c r="C44" s="159" t="s">
        <v>250</v>
      </c>
      <c r="D44" s="155">
        <v>10</v>
      </c>
      <c r="E44" s="35" t="s">
        <v>124</v>
      </c>
      <c r="F44" s="160"/>
      <c r="G44" s="162"/>
      <c r="H44" s="158"/>
      <c r="I44" s="172"/>
      <c r="J44" s="178"/>
      <c r="K44" s="179"/>
      <c r="L44" s="25"/>
      <c r="M44" s="175"/>
    </row>
    <row r="45" ht="40" customHeight="1" spans="1:13">
      <c r="A45" s="75">
        <v>18</v>
      </c>
      <c r="B45" s="155" t="s">
        <v>251</v>
      </c>
      <c r="C45" s="159" t="s">
        <v>252</v>
      </c>
      <c r="D45" s="155">
        <v>5</v>
      </c>
      <c r="E45" s="35" t="s">
        <v>124</v>
      </c>
      <c r="F45" s="160"/>
      <c r="G45" s="162"/>
      <c r="H45" s="158"/>
      <c r="I45" s="172"/>
      <c r="J45" s="178"/>
      <c r="K45" s="179"/>
      <c r="L45" s="25"/>
      <c r="M45" s="175"/>
    </row>
    <row r="46" ht="40" customHeight="1" spans="1:13">
      <c r="A46" s="75">
        <v>19</v>
      </c>
      <c r="B46" s="155" t="s">
        <v>253</v>
      </c>
      <c r="C46" s="159" t="s">
        <v>254</v>
      </c>
      <c r="D46" s="163">
        <v>5</v>
      </c>
      <c r="E46" s="35" t="s">
        <v>124</v>
      </c>
      <c r="F46" s="160"/>
      <c r="G46" s="164"/>
      <c r="H46" s="158"/>
      <c r="I46" s="172"/>
      <c r="J46" s="178"/>
      <c r="K46" s="179"/>
      <c r="L46" s="25"/>
      <c r="M46" s="175"/>
    </row>
    <row r="47" ht="40" customHeight="1" spans="1:13">
      <c r="A47" s="75">
        <v>20</v>
      </c>
      <c r="B47" s="155" t="s">
        <v>255</v>
      </c>
      <c r="C47" s="159" t="s">
        <v>256</v>
      </c>
      <c r="D47" s="163">
        <v>5</v>
      </c>
      <c r="E47" s="35" t="s">
        <v>124</v>
      </c>
      <c r="F47" s="160"/>
      <c r="G47" s="164"/>
      <c r="H47" s="158"/>
      <c r="I47" s="172"/>
      <c r="J47" s="178"/>
      <c r="K47" s="179"/>
      <c r="L47" s="25"/>
      <c r="M47" s="175"/>
    </row>
    <row r="48" ht="40" customHeight="1" spans="1:13">
      <c r="A48" s="75">
        <v>21</v>
      </c>
      <c r="B48" s="155" t="s">
        <v>257</v>
      </c>
      <c r="C48" s="159" t="s">
        <v>258</v>
      </c>
      <c r="D48" s="163">
        <v>5</v>
      </c>
      <c r="E48" s="35" t="s">
        <v>124</v>
      </c>
      <c r="F48" s="160"/>
      <c r="G48" s="164"/>
      <c r="H48" s="158"/>
      <c r="I48" s="172"/>
      <c r="J48" s="178"/>
      <c r="K48" s="179"/>
      <c r="L48" s="25"/>
      <c r="M48" s="175"/>
    </row>
    <row r="49" ht="40" customHeight="1" spans="1:13">
      <c r="A49" s="75">
        <v>22</v>
      </c>
      <c r="B49" s="155" t="s">
        <v>259</v>
      </c>
      <c r="C49" s="159" t="s">
        <v>260</v>
      </c>
      <c r="D49" s="163">
        <v>1</v>
      </c>
      <c r="E49" s="35" t="s">
        <v>261</v>
      </c>
      <c r="F49" s="165"/>
      <c r="G49" s="164"/>
      <c r="H49" s="158"/>
      <c r="I49" s="172"/>
      <c r="J49" s="178"/>
      <c r="K49" s="179"/>
      <c r="L49" s="25"/>
      <c r="M49" s="175"/>
    </row>
    <row r="50" ht="25" customHeight="1" spans="1:13">
      <c r="A50" s="145"/>
      <c r="B50" s="106" t="s">
        <v>98</v>
      </c>
      <c r="C50" s="106"/>
      <c r="D50" s="106"/>
      <c r="E50" s="166"/>
      <c r="F50" s="166"/>
      <c r="G50" s="167"/>
      <c r="H50" s="123"/>
      <c r="I50" s="128"/>
      <c r="J50" s="178"/>
      <c r="K50" s="169"/>
      <c r="L50" s="128"/>
      <c r="M50" s="128"/>
    </row>
  </sheetData>
  <mergeCells count="29">
    <mergeCell ref="A1:I1"/>
    <mergeCell ref="A2:I2"/>
    <mergeCell ref="A4:A5"/>
    <mergeCell ref="A6:A11"/>
    <mergeCell ref="A12:A19"/>
    <mergeCell ref="A20:A27"/>
    <mergeCell ref="A28:A29"/>
    <mergeCell ref="A30:A31"/>
    <mergeCell ref="A32:A33"/>
    <mergeCell ref="A34:A35"/>
    <mergeCell ref="B4:B5"/>
    <mergeCell ref="B6:B11"/>
    <mergeCell ref="B12:B19"/>
    <mergeCell ref="B20:B27"/>
    <mergeCell ref="B28:B29"/>
    <mergeCell ref="B30:B31"/>
    <mergeCell ref="B32:B33"/>
    <mergeCell ref="B34:B35"/>
    <mergeCell ref="D4:D5"/>
    <mergeCell ref="D6:D11"/>
    <mergeCell ref="D12:D19"/>
    <mergeCell ref="D20:D27"/>
    <mergeCell ref="D28:D29"/>
    <mergeCell ref="D30:D31"/>
    <mergeCell ref="D32:D33"/>
    <mergeCell ref="D34:D35"/>
    <mergeCell ref="E4:E5"/>
    <mergeCell ref="J30:J32"/>
    <mergeCell ref="K30:K32"/>
  </mergeCells>
  <pageMargins left="0.75" right="0.75" top="1" bottom="0.708333333333333" header="0.5" footer="0.5"/>
  <pageSetup paperSize="9" scale="80"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18"/>
  <sheetViews>
    <sheetView view="pageBreakPreview" zoomScaleNormal="100" zoomScaleSheetLayoutView="100" workbookViewId="0">
      <selection activeCell="A1" sqref="A1:I1"/>
    </sheetView>
  </sheetViews>
  <sheetFormatPr defaultColWidth="9" defaultRowHeight="14.4"/>
  <cols>
    <col min="1" max="1" width="9" style="117"/>
    <col min="2" max="2" width="24" style="117" customWidth="1"/>
    <col min="3" max="3" width="20" style="117" customWidth="1"/>
    <col min="4" max="4" width="11.1296296296296" style="117" customWidth="1"/>
    <col min="5" max="5" width="8.37962962962963" style="117" customWidth="1"/>
    <col min="6" max="6" width="9" style="117" hidden="1" customWidth="1"/>
    <col min="7" max="7" width="10.3796296296296" style="117"/>
    <col min="8" max="8" width="12.6296296296296" style="117"/>
    <col min="9" max="9" width="9" style="117"/>
    <col min="10" max="10" width="43.6296296296296" style="117" customWidth="1"/>
    <col min="11" max="11" width="35.75" style="117" customWidth="1"/>
    <col min="12" max="12" width="18" style="117" customWidth="1"/>
    <col min="13" max="13" width="16" style="117" customWidth="1"/>
    <col min="14" max="16384" width="9" style="117"/>
  </cols>
  <sheetData>
    <row r="1" ht="27" customHeight="1" spans="1:9">
      <c r="A1" s="1" t="s">
        <v>262</v>
      </c>
      <c r="B1" s="2"/>
      <c r="C1" s="2"/>
      <c r="D1" s="2"/>
      <c r="E1" s="2"/>
      <c r="F1" s="2"/>
      <c r="G1" s="2"/>
      <c r="H1" s="2"/>
      <c r="I1" s="2"/>
    </row>
    <row r="2" ht="30" customHeight="1" spans="1:9">
      <c r="A2" s="131" t="s">
        <v>263</v>
      </c>
      <c r="B2" s="132"/>
      <c r="C2" s="132"/>
      <c r="D2" s="132"/>
      <c r="E2" s="132"/>
      <c r="F2" s="132"/>
      <c r="G2" s="132"/>
      <c r="H2" s="132"/>
      <c r="I2" s="141"/>
    </row>
    <row r="3" ht="30" customHeight="1" spans="1:9">
      <c r="A3" s="4" t="s">
        <v>1</v>
      </c>
      <c r="B3" s="4" t="s">
        <v>35</v>
      </c>
      <c r="C3" s="5" t="s">
        <v>36</v>
      </c>
      <c r="D3" s="6" t="s">
        <v>37</v>
      </c>
      <c r="E3" s="7" t="s">
        <v>38</v>
      </c>
      <c r="F3" s="5" t="s">
        <v>39</v>
      </c>
      <c r="G3" s="8" t="s">
        <v>41</v>
      </c>
      <c r="H3" s="5" t="s">
        <v>42</v>
      </c>
      <c r="I3" s="7" t="s">
        <v>4</v>
      </c>
    </row>
    <row r="4" ht="30" customHeight="1" spans="1:13">
      <c r="A4" s="3">
        <v>1</v>
      </c>
      <c r="B4" s="133" t="s">
        <v>264</v>
      </c>
      <c r="C4" s="133" t="s">
        <v>265</v>
      </c>
      <c r="D4" s="133">
        <v>1</v>
      </c>
      <c r="E4" s="133" t="s">
        <v>266</v>
      </c>
      <c r="F4" s="133">
        <v>15000</v>
      </c>
      <c r="G4" s="122"/>
      <c r="H4" s="123"/>
      <c r="I4" s="133"/>
      <c r="J4" s="128"/>
      <c r="K4" s="106" t="s">
        <v>267</v>
      </c>
      <c r="L4" s="128">
        <v>1</v>
      </c>
      <c r="M4" s="128">
        <v>1</v>
      </c>
    </row>
    <row r="5" ht="30" customHeight="1" spans="1:13">
      <c r="A5" s="3">
        <v>2</v>
      </c>
      <c r="B5" s="133" t="s">
        <v>268</v>
      </c>
      <c r="C5" s="133" t="s">
        <v>269</v>
      </c>
      <c r="D5" s="134">
        <v>47</v>
      </c>
      <c r="E5" s="133" t="s">
        <v>82</v>
      </c>
      <c r="F5" s="133">
        <v>60</v>
      </c>
      <c r="G5" s="122"/>
      <c r="H5" s="123"/>
      <c r="I5" s="133"/>
      <c r="J5" s="142" t="s">
        <v>270</v>
      </c>
      <c r="K5" s="106" t="s">
        <v>271</v>
      </c>
      <c r="L5" s="128">
        <v>4716</v>
      </c>
      <c r="M5" s="128" t="s">
        <v>272</v>
      </c>
    </row>
    <row r="6" ht="30" customHeight="1" spans="1:13">
      <c r="A6" s="3">
        <v>3</v>
      </c>
      <c r="B6" s="133" t="s">
        <v>273</v>
      </c>
      <c r="C6" s="133" t="s">
        <v>274</v>
      </c>
      <c r="D6" s="133">
        <v>1</v>
      </c>
      <c r="E6" s="133" t="s">
        <v>266</v>
      </c>
      <c r="F6" s="133">
        <v>3000</v>
      </c>
      <c r="G6" s="122"/>
      <c r="H6" s="123"/>
      <c r="I6" s="133"/>
      <c r="J6" s="128"/>
      <c r="K6" s="106" t="s">
        <v>267</v>
      </c>
      <c r="L6" s="128">
        <v>1</v>
      </c>
      <c r="M6" s="128">
        <v>1</v>
      </c>
    </row>
    <row r="7" ht="30" customHeight="1" spans="1:13">
      <c r="A7" s="3">
        <v>4</v>
      </c>
      <c r="B7" s="135" t="s">
        <v>275</v>
      </c>
      <c r="C7" s="78" t="s">
        <v>276</v>
      </c>
      <c r="D7" s="78">
        <v>1</v>
      </c>
      <c r="E7" s="78" t="s">
        <v>124</v>
      </c>
      <c r="F7" s="78">
        <v>2000</v>
      </c>
      <c r="G7" s="122"/>
      <c r="H7" s="123"/>
      <c r="I7" s="139"/>
      <c r="J7" s="143"/>
      <c r="K7" s="106" t="s">
        <v>267</v>
      </c>
      <c r="L7" s="128">
        <v>1</v>
      </c>
      <c r="M7" s="128"/>
    </row>
    <row r="8" ht="30" customHeight="1" spans="1:13">
      <c r="A8" s="3">
        <v>5</v>
      </c>
      <c r="B8" s="136"/>
      <c r="C8" s="78" t="s">
        <v>277</v>
      </c>
      <c r="D8" s="137">
        <f>134*20%</f>
        <v>26.8</v>
      </c>
      <c r="E8" s="78" t="s">
        <v>261</v>
      </c>
      <c r="F8" s="78"/>
      <c r="G8" s="122"/>
      <c r="H8" s="123"/>
      <c r="I8" s="139"/>
      <c r="J8" s="144" t="s">
        <v>278</v>
      </c>
      <c r="K8" s="106" t="s">
        <v>267</v>
      </c>
      <c r="L8" s="128">
        <v>134</v>
      </c>
      <c r="M8" s="128" t="s">
        <v>279</v>
      </c>
    </row>
    <row r="9" ht="30" customHeight="1" spans="1:13">
      <c r="A9" s="3">
        <v>6</v>
      </c>
      <c r="B9" s="138" t="s">
        <v>280</v>
      </c>
      <c r="C9" s="78" t="s">
        <v>281</v>
      </c>
      <c r="D9" s="137">
        <f>657*20%</f>
        <v>131.4</v>
      </c>
      <c r="E9" s="78" t="s">
        <v>261</v>
      </c>
      <c r="F9" s="78">
        <v>600</v>
      </c>
      <c r="G9" s="122"/>
      <c r="H9" s="123"/>
      <c r="I9" s="139"/>
      <c r="J9" s="144" t="s">
        <v>278</v>
      </c>
      <c r="K9" s="106" t="s">
        <v>267</v>
      </c>
      <c r="L9" s="128">
        <v>657</v>
      </c>
      <c r="M9" s="128" t="s">
        <v>282</v>
      </c>
    </row>
    <row r="10" ht="30" customHeight="1" spans="1:13">
      <c r="A10" s="3">
        <v>7</v>
      </c>
      <c r="B10" s="136"/>
      <c r="C10" s="78" t="s">
        <v>276</v>
      </c>
      <c r="D10" s="78">
        <v>1</v>
      </c>
      <c r="E10" s="78" t="s">
        <v>124</v>
      </c>
      <c r="F10" s="78">
        <v>2000</v>
      </c>
      <c r="G10" s="122"/>
      <c r="H10" s="123"/>
      <c r="I10" s="139"/>
      <c r="J10" s="128"/>
      <c r="K10" s="106" t="s">
        <v>267</v>
      </c>
      <c r="L10" s="128">
        <v>1</v>
      </c>
      <c r="M10" s="128">
        <v>1</v>
      </c>
    </row>
    <row r="11" ht="30" customHeight="1" spans="1:13">
      <c r="A11" s="3">
        <v>8</v>
      </c>
      <c r="B11" s="78" t="s">
        <v>283</v>
      </c>
      <c r="C11" s="78" t="s">
        <v>284</v>
      </c>
      <c r="D11" s="78">
        <v>1</v>
      </c>
      <c r="E11" s="78" t="s">
        <v>266</v>
      </c>
      <c r="F11" s="78">
        <v>5000</v>
      </c>
      <c r="G11" s="122"/>
      <c r="H11" s="123"/>
      <c r="I11" s="139"/>
      <c r="J11" s="128"/>
      <c r="K11" s="106" t="s">
        <v>267</v>
      </c>
      <c r="L11" s="128">
        <v>1</v>
      </c>
      <c r="M11" s="128">
        <v>1</v>
      </c>
    </row>
    <row r="12" ht="30" customHeight="1" spans="1:13">
      <c r="A12" s="3">
        <v>9</v>
      </c>
      <c r="B12" s="78" t="s">
        <v>285</v>
      </c>
      <c r="C12" s="78" t="s">
        <v>284</v>
      </c>
      <c r="D12" s="78">
        <v>1</v>
      </c>
      <c r="E12" s="78" t="s">
        <v>266</v>
      </c>
      <c r="F12" s="78">
        <v>5000</v>
      </c>
      <c r="G12" s="122"/>
      <c r="H12" s="123"/>
      <c r="I12" s="139"/>
      <c r="J12" s="128"/>
      <c r="K12" s="106" t="s">
        <v>267</v>
      </c>
      <c r="L12" s="128">
        <v>1</v>
      </c>
      <c r="M12" s="128">
        <v>1</v>
      </c>
    </row>
    <row r="13" ht="30" customHeight="1" spans="1:11">
      <c r="A13" s="3">
        <v>10</v>
      </c>
      <c r="B13" s="78" t="s">
        <v>286</v>
      </c>
      <c r="C13" s="78" t="s">
        <v>284</v>
      </c>
      <c r="D13" s="78">
        <v>1</v>
      </c>
      <c r="E13" s="78" t="s">
        <v>266</v>
      </c>
      <c r="F13" s="78">
        <v>1000</v>
      </c>
      <c r="G13" s="122"/>
      <c r="H13" s="123"/>
      <c r="I13" s="139"/>
      <c r="K13" s="130"/>
    </row>
    <row r="14" ht="30" customHeight="1" spans="1:11">
      <c r="A14" s="3">
        <v>11</v>
      </c>
      <c r="B14" s="138" t="s">
        <v>287</v>
      </c>
      <c r="C14" s="78" t="s">
        <v>288</v>
      </c>
      <c r="D14" s="137">
        <v>40</v>
      </c>
      <c r="E14" s="78" t="s">
        <v>261</v>
      </c>
      <c r="F14" s="139">
        <v>600</v>
      </c>
      <c r="G14" s="122"/>
      <c r="H14" s="140"/>
      <c r="I14" s="139"/>
      <c r="K14" s="130"/>
    </row>
    <row r="15" ht="30" customHeight="1" spans="1:11">
      <c r="A15" s="3">
        <v>12</v>
      </c>
      <c r="B15" s="136"/>
      <c r="C15" s="78" t="s">
        <v>276</v>
      </c>
      <c r="D15" s="78">
        <v>1</v>
      </c>
      <c r="E15" s="78" t="s">
        <v>124</v>
      </c>
      <c r="F15" s="139">
        <v>2000</v>
      </c>
      <c r="G15" s="122"/>
      <c r="H15" s="140"/>
      <c r="I15" s="139"/>
      <c r="K15" s="130"/>
    </row>
    <row r="16" ht="30" customHeight="1" spans="1:11">
      <c r="A16" s="3">
        <v>13</v>
      </c>
      <c r="B16" s="138" t="s">
        <v>289</v>
      </c>
      <c r="C16" s="78" t="s">
        <v>288</v>
      </c>
      <c r="D16" s="137">
        <v>16</v>
      </c>
      <c r="E16" s="78" t="s">
        <v>261</v>
      </c>
      <c r="F16" s="139">
        <v>600</v>
      </c>
      <c r="G16" s="122"/>
      <c r="H16" s="140"/>
      <c r="I16" s="139"/>
      <c r="K16" s="130"/>
    </row>
    <row r="17" ht="30" customHeight="1" spans="1:11">
      <c r="A17" s="3">
        <v>14</v>
      </c>
      <c r="B17" s="136"/>
      <c r="C17" s="78" t="s">
        <v>276</v>
      </c>
      <c r="D17" s="78">
        <v>1</v>
      </c>
      <c r="E17" s="78" t="s">
        <v>124</v>
      </c>
      <c r="F17" s="139">
        <v>2000</v>
      </c>
      <c r="G17" s="122"/>
      <c r="H17" s="140"/>
      <c r="I17" s="139"/>
      <c r="K17" s="130"/>
    </row>
    <row r="18" ht="30" customHeight="1" spans="1:9">
      <c r="A18" s="3"/>
      <c r="B18" s="3" t="s">
        <v>98</v>
      </c>
      <c r="C18" s="3"/>
      <c r="D18" s="3"/>
      <c r="E18" s="3"/>
      <c r="F18" s="3"/>
      <c r="G18" s="122"/>
      <c r="H18" s="123"/>
      <c r="I18" s="3"/>
    </row>
  </sheetData>
  <mergeCells count="6">
    <mergeCell ref="A1:I1"/>
    <mergeCell ref="A2:I2"/>
    <mergeCell ref="B7:B8"/>
    <mergeCell ref="B9:B10"/>
    <mergeCell ref="B14:B15"/>
    <mergeCell ref="B16:B17"/>
  </mergeCells>
  <pageMargins left="0.75" right="0.75" top="1" bottom="1" header="0.5" footer="0.5"/>
  <pageSetup paperSize="9" scale="8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view="pageBreakPreview" zoomScaleNormal="100" zoomScaleSheetLayoutView="100" workbookViewId="0">
      <selection activeCell="J8" sqref="J8"/>
    </sheetView>
  </sheetViews>
  <sheetFormatPr defaultColWidth="9" defaultRowHeight="14.4"/>
  <cols>
    <col min="1" max="1" width="9" style="117"/>
    <col min="2" max="2" width="14.3796296296296" style="117" customWidth="1"/>
    <col min="3" max="3" width="22" style="117" customWidth="1"/>
    <col min="4" max="4" width="9" style="117"/>
    <col min="5" max="5" width="13.25" style="117" customWidth="1"/>
    <col min="6" max="6" width="9" style="117" hidden="1" customWidth="1"/>
    <col min="7" max="7" width="14" style="117" customWidth="1"/>
    <col min="8" max="8" width="12.6296296296296" style="117"/>
    <col min="9" max="9" width="9" style="117"/>
    <col min="10" max="10" width="38.6296296296296" style="117" customWidth="1"/>
    <col min="11" max="11" width="30.6296296296296" style="117" customWidth="1"/>
    <col min="12" max="12" width="21.3796296296296" style="117" customWidth="1"/>
    <col min="13" max="13" width="18.1296296296296" style="117" customWidth="1"/>
    <col min="14" max="16384" width="9" style="117"/>
  </cols>
  <sheetData>
    <row r="1" ht="27" customHeight="1" spans="1:9">
      <c r="A1" s="1" t="s">
        <v>99</v>
      </c>
      <c r="B1" s="2"/>
      <c r="C1" s="2"/>
      <c r="D1" s="2"/>
      <c r="E1" s="2"/>
      <c r="F1" s="2"/>
      <c r="G1" s="2"/>
      <c r="H1" s="2"/>
      <c r="I1" s="2"/>
    </row>
    <row r="2" ht="30" customHeight="1" spans="1:9">
      <c r="A2" s="3" t="s">
        <v>290</v>
      </c>
      <c r="B2" s="3"/>
      <c r="C2" s="3"/>
      <c r="D2" s="3"/>
      <c r="E2" s="3"/>
      <c r="F2" s="3"/>
      <c r="G2" s="3"/>
      <c r="H2" s="3"/>
      <c r="I2" s="3"/>
    </row>
    <row r="3" ht="30" customHeight="1" spans="1:9">
      <c r="A3" s="69" t="s">
        <v>1</v>
      </c>
      <c r="B3" s="69" t="s">
        <v>35</v>
      </c>
      <c r="C3" s="61" t="s">
        <v>36</v>
      </c>
      <c r="D3" s="42" t="s">
        <v>37</v>
      </c>
      <c r="E3" s="118" t="s">
        <v>38</v>
      </c>
      <c r="F3" s="61" t="s">
        <v>39</v>
      </c>
      <c r="G3" s="119" t="s">
        <v>41</v>
      </c>
      <c r="H3" s="61" t="s">
        <v>42</v>
      </c>
      <c r="I3" s="118" t="s">
        <v>4</v>
      </c>
    </row>
    <row r="4" ht="30" customHeight="1" spans="1:13">
      <c r="A4" s="120">
        <v>1</v>
      </c>
      <c r="B4" s="120" t="s">
        <v>291</v>
      </c>
      <c r="C4" s="106" t="s">
        <v>292</v>
      </c>
      <c r="D4" s="121">
        <v>280</v>
      </c>
      <c r="E4" s="3" t="s">
        <v>82</v>
      </c>
      <c r="F4" s="3">
        <v>400</v>
      </c>
      <c r="G4" s="122"/>
      <c r="H4" s="123"/>
      <c r="I4" s="129"/>
      <c r="J4" s="106" t="s">
        <v>293</v>
      </c>
      <c r="K4" s="106" t="s">
        <v>294</v>
      </c>
      <c r="L4" s="128">
        <v>109045</v>
      </c>
      <c r="M4" s="128" t="s">
        <v>295</v>
      </c>
    </row>
    <row r="5" ht="30" customHeight="1" spans="1:11">
      <c r="A5" s="124"/>
      <c r="B5" s="124"/>
      <c r="C5" s="106" t="s">
        <v>296</v>
      </c>
      <c r="D5" s="125"/>
      <c r="E5" s="3" t="s">
        <v>82</v>
      </c>
      <c r="F5" s="3"/>
      <c r="G5" s="122"/>
      <c r="H5" s="123"/>
      <c r="I5" s="129"/>
      <c r="J5" s="130"/>
      <c r="K5" s="130"/>
    </row>
    <row r="6" ht="30" customHeight="1" spans="1:11">
      <c r="A6" s="124"/>
      <c r="B6" s="124"/>
      <c r="C6" s="106" t="s">
        <v>297</v>
      </c>
      <c r="D6" s="125"/>
      <c r="E6" s="3" t="s">
        <v>82</v>
      </c>
      <c r="F6" s="3"/>
      <c r="G6" s="122"/>
      <c r="H6" s="123"/>
      <c r="I6" s="129"/>
      <c r="J6" s="130"/>
      <c r="K6" s="130"/>
    </row>
    <row r="7" ht="30" customHeight="1" spans="1:11">
      <c r="A7" s="124"/>
      <c r="B7" s="124"/>
      <c r="C7" s="106" t="s">
        <v>298</v>
      </c>
      <c r="D7" s="125"/>
      <c r="E7" s="3" t="s">
        <v>82</v>
      </c>
      <c r="F7" s="3"/>
      <c r="G7" s="122"/>
      <c r="H7" s="123"/>
      <c r="I7" s="129"/>
      <c r="J7" s="130"/>
      <c r="K7" s="130"/>
    </row>
    <row r="8" ht="30" customHeight="1" spans="1:11">
      <c r="A8" s="126"/>
      <c r="B8" s="126"/>
      <c r="C8" s="106" t="s">
        <v>299</v>
      </c>
      <c r="D8" s="127"/>
      <c r="E8" s="3" t="s">
        <v>82</v>
      </c>
      <c r="F8" s="3"/>
      <c r="G8" s="122"/>
      <c r="H8" s="123"/>
      <c r="I8" s="129"/>
      <c r="J8" s="130"/>
      <c r="K8" s="130"/>
    </row>
    <row r="9" ht="30" customHeight="1" spans="1:9">
      <c r="A9" s="128"/>
      <c r="B9" s="128" t="s">
        <v>98</v>
      </c>
      <c r="C9" s="128"/>
      <c r="D9" s="128"/>
      <c r="E9" s="128"/>
      <c r="F9" s="128"/>
      <c r="G9" s="129"/>
      <c r="H9" s="123"/>
      <c r="I9" s="129"/>
    </row>
  </sheetData>
  <mergeCells count="5">
    <mergeCell ref="A1:I1"/>
    <mergeCell ref="A2:I2"/>
    <mergeCell ref="A4:A8"/>
    <mergeCell ref="B4:B8"/>
    <mergeCell ref="D4:D8"/>
  </mergeCells>
  <pageMargins left="0.75" right="0.75" top="1" bottom="1" header="0.5" footer="0.5"/>
  <pageSetup paperSize="9" scale="80"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M33"/>
  <sheetViews>
    <sheetView view="pageBreakPreview" zoomScaleNormal="100" zoomScaleSheetLayoutView="100" workbookViewId="0">
      <pane xSplit="5" ySplit="2" topLeftCell="F15" activePane="bottomRight" state="frozen"/>
      <selection/>
      <selection pane="topRight"/>
      <selection pane="bottomLeft"/>
      <selection pane="bottomRight" activeCell="A1" sqref="A1:H1"/>
    </sheetView>
  </sheetViews>
  <sheetFormatPr defaultColWidth="9" defaultRowHeight="15.6"/>
  <cols>
    <col min="1" max="1" width="4.12962962962963" style="65" customWidth="1"/>
    <col min="2" max="2" width="19.8796296296296" style="65" customWidth="1"/>
    <col min="3" max="3" width="19.1296296296296" style="63" customWidth="1"/>
    <col min="4" max="4" width="9.5" style="63" customWidth="1"/>
    <col min="5" max="5" width="8.5" style="66" customWidth="1"/>
    <col min="6" max="6" width="11.3796296296296" style="64" customWidth="1"/>
    <col min="7" max="7" width="13.8796296296296" style="67" customWidth="1"/>
    <col min="8" max="8" width="14.8796296296296" style="68" customWidth="1"/>
    <col min="9" max="9" width="24.5" style="65" customWidth="1"/>
    <col min="10" max="10" width="28.5" style="64" customWidth="1"/>
    <col min="11" max="11" width="14.75" style="64" customWidth="1"/>
    <col min="12" max="12" width="22.1296296296296" style="64" customWidth="1"/>
    <col min="13" max="13" width="17.1296296296296" style="64" customWidth="1"/>
    <col min="14" max="15" width="9" style="64"/>
    <col min="16" max="16381" width="9" style="65"/>
  </cols>
  <sheetData>
    <row r="1" ht="48" customHeight="1" spans="1:10">
      <c r="A1" s="1" t="s">
        <v>99</v>
      </c>
      <c r="B1" s="2"/>
      <c r="C1" s="2"/>
      <c r="D1" s="2"/>
      <c r="E1" s="2"/>
      <c r="F1" s="2"/>
      <c r="G1" s="2"/>
      <c r="H1" s="2"/>
      <c r="I1" s="97"/>
      <c r="J1" s="98"/>
    </row>
    <row r="2" s="63" customFormat="1" ht="60" customHeight="1" spans="1:15">
      <c r="A2" s="3" t="s">
        <v>300</v>
      </c>
      <c r="B2" s="3"/>
      <c r="C2" s="3"/>
      <c r="D2" s="3"/>
      <c r="E2" s="3"/>
      <c r="F2" s="3"/>
      <c r="G2" s="3"/>
      <c r="H2" s="3"/>
      <c r="I2" s="99"/>
      <c r="J2" s="100"/>
      <c r="K2" s="64"/>
      <c r="L2" s="64"/>
      <c r="M2" s="64"/>
      <c r="N2" s="64"/>
      <c r="O2" s="64"/>
    </row>
    <row r="3" s="63" customFormat="1" ht="60" customHeight="1" spans="1:15">
      <c r="A3" s="69" t="s">
        <v>1</v>
      </c>
      <c r="B3" s="51" t="s">
        <v>35</v>
      </c>
      <c r="C3" s="52" t="s">
        <v>36</v>
      </c>
      <c r="D3" s="53" t="s">
        <v>37</v>
      </c>
      <c r="E3" s="21" t="s">
        <v>38</v>
      </c>
      <c r="F3" s="54" t="s">
        <v>41</v>
      </c>
      <c r="G3" s="52" t="s">
        <v>42</v>
      </c>
      <c r="H3" s="21" t="s">
        <v>4</v>
      </c>
      <c r="I3" s="99"/>
      <c r="J3" s="100"/>
      <c r="K3" s="64"/>
      <c r="L3" s="64"/>
      <c r="M3" s="64"/>
      <c r="N3" s="64"/>
      <c r="O3" s="64"/>
    </row>
    <row r="4" s="64" customFormat="1" ht="30" customHeight="1" spans="1:247">
      <c r="A4" s="27">
        <v>1</v>
      </c>
      <c r="B4" s="29" t="s">
        <v>301</v>
      </c>
      <c r="C4" s="31" t="s">
        <v>302</v>
      </c>
      <c r="D4" s="31">
        <v>1</v>
      </c>
      <c r="E4" s="31" t="s">
        <v>266</v>
      </c>
      <c r="F4" s="70"/>
      <c r="G4" s="71"/>
      <c r="H4" s="72"/>
      <c r="I4" s="101"/>
      <c r="J4" s="101"/>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row>
    <row r="5" s="64" customFormat="1" ht="30" customHeight="1" spans="1:247">
      <c r="A5" s="27">
        <v>2</v>
      </c>
      <c r="B5" s="29"/>
      <c r="C5" s="27" t="s">
        <v>303</v>
      </c>
      <c r="D5" s="27">
        <v>1</v>
      </c>
      <c r="E5" s="27" t="s">
        <v>266</v>
      </c>
      <c r="F5" s="73"/>
      <c r="G5" s="74"/>
      <c r="H5" s="72"/>
      <c r="I5" s="101"/>
      <c r="J5" s="101"/>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row>
    <row r="6" s="64" customFormat="1" ht="30" customHeight="1" spans="1:247">
      <c r="A6" s="27">
        <v>3</v>
      </c>
      <c r="B6" s="29"/>
      <c r="C6" s="27" t="s">
        <v>304</v>
      </c>
      <c r="D6" s="27">
        <v>8</v>
      </c>
      <c r="E6" s="27" t="s">
        <v>87</v>
      </c>
      <c r="F6" s="73"/>
      <c r="G6" s="74"/>
      <c r="H6" s="72"/>
      <c r="I6" s="102" t="s">
        <v>305</v>
      </c>
      <c r="J6" s="27" t="s">
        <v>306</v>
      </c>
      <c r="K6" s="103">
        <v>3</v>
      </c>
      <c r="L6" s="103"/>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row>
    <row r="7" s="64" customFormat="1" ht="30" customHeight="1" spans="1:247">
      <c r="A7" s="27">
        <v>4</v>
      </c>
      <c r="B7" s="29"/>
      <c r="C7" s="27" t="s">
        <v>307</v>
      </c>
      <c r="D7" s="27">
        <v>8</v>
      </c>
      <c r="E7" s="27" t="s">
        <v>87</v>
      </c>
      <c r="F7" s="73"/>
      <c r="G7" s="74"/>
      <c r="H7" s="72"/>
      <c r="I7" s="102"/>
      <c r="J7" s="27"/>
      <c r="K7" s="103"/>
      <c r="L7" s="103"/>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row>
    <row r="8" s="64" customFormat="1" ht="30" customHeight="1" spans="1:247">
      <c r="A8" s="27">
        <v>5</v>
      </c>
      <c r="B8" s="29"/>
      <c r="C8" s="27" t="s">
        <v>308</v>
      </c>
      <c r="D8" s="27">
        <v>4</v>
      </c>
      <c r="E8" s="27" t="s">
        <v>87</v>
      </c>
      <c r="F8" s="73"/>
      <c r="G8" s="74"/>
      <c r="H8" s="72"/>
      <c r="I8" s="102"/>
      <c r="J8" s="27"/>
      <c r="K8" s="103"/>
      <c r="L8" s="103"/>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row>
    <row r="9" s="64" customFormat="1" ht="30" customHeight="1" spans="1:247">
      <c r="A9" s="27">
        <v>6</v>
      </c>
      <c r="B9" s="29"/>
      <c r="C9" s="27" t="s">
        <v>309</v>
      </c>
      <c r="D9" s="27">
        <v>300</v>
      </c>
      <c r="E9" s="27" t="s">
        <v>310</v>
      </c>
      <c r="F9" s="73"/>
      <c r="G9" s="74"/>
      <c r="H9" s="72"/>
      <c r="I9" s="102"/>
      <c r="J9" s="27"/>
      <c r="K9" s="103"/>
      <c r="L9" s="103"/>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row>
    <row r="10" s="64" customFormat="1" ht="30" customHeight="1" spans="1:247">
      <c r="A10" s="27">
        <v>7</v>
      </c>
      <c r="B10" s="29"/>
      <c r="C10" s="27" t="s">
        <v>311</v>
      </c>
      <c r="D10" s="27">
        <v>19</v>
      </c>
      <c r="E10" s="27" t="s">
        <v>312</v>
      </c>
      <c r="F10" s="73"/>
      <c r="G10" s="74"/>
      <c r="H10" s="72"/>
      <c r="I10" s="102"/>
      <c r="J10" s="27"/>
      <c r="K10" s="103"/>
      <c r="L10" s="103"/>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row>
    <row r="11" s="64" customFormat="1" ht="30" customHeight="1" spans="1:247">
      <c r="A11" s="27">
        <v>8</v>
      </c>
      <c r="B11" s="29"/>
      <c r="C11" s="75" t="s">
        <v>313</v>
      </c>
      <c r="D11" s="76">
        <v>1090</v>
      </c>
      <c r="E11" s="75" t="s">
        <v>82</v>
      </c>
      <c r="F11" s="12"/>
      <c r="G11" s="13"/>
      <c r="H11" s="77"/>
      <c r="I11" s="104" t="s">
        <v>314</v>
      </c>
      <c r="J11" s="21" t="s">
        <v>315</v>
      </c>
      <c r="K11" s="14">
        <v>109045</v>
      </c>
      <c r="L11" s="14" t="s">
        <v>316</v>
      </c>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row>
    <row r="12" s="64" customFormat="1" ht="30" customHeight="1" spans="1:247">
      <c r="A12" s="27">
        <v>9</v>
      </c>
      <c r="B12" s="31"/>
      <c r="C12" s="75" t="s">
        <v>317</v>
      </c>
      <c r="D12" s="76">
        <v>1090</v>
      </c>
      <c r="E12" s="75" t="s">
        <v>82</v>
      </c>
      <c r="F12" s="12"/>
      <c r="G12" s="13"/>
      <c r="H12" s="77"/>
      <c r="I12" s="104" t="s">
        <v>314</v>
      </c>
      <c r="J12" s="21" t="s">
        <v>315</v>
      </c>
      <c r="K12" s="14">
        <v>109045</v>
      </c>
      <c r="L12" s="14" t="s">
        <v>316</v>
      </c>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row>
    <row r="13" s="64" customFormat="1" ht="30" customHeight="1" spans="1:247">
      <c r="A13" s="27">
        <v>10</v>
      </c>
      <c r="B13" s="31" t="s">
        <v>318</v>
      </c>
      <c r="C13" s="78" t="s">
        <v>319</v>
      </c>
      <c r="D13" s="78">
        <v>3</v>
      </c>
      <c r="E13" s="27" t="s">
        <v>87</v>
      </c>
      <c r="F13" s="73"/>
      <c r="G13" s="74"/>
      <c r="H13" s="77"/>
      <c r="I13" s="104"/>
      <c r="J13" s="21"/>
      <c r="K13" s="14"/>
      <c r="L13" s="14"/>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row>
    <row r="14" s="64" customFormat="1" ht="30" customHeight="1" spans="1:247">
      <c r="A14" s="27">
        <v>11</v>
      </c>
      <c r="B14" s="79" t="s">
        <v>320</v>
      </c>
      <c r="C14" s="75" t="s">
        <v>321</v>
      </c>
      <c r="D14" s="76">
        <v>2</v>
      </c>
      <c r="E14" s="75" t="s">
        <v>124</v>
      </c>
      <c r="F14" s="12"/>
      <c r="G14" s="13"/>
      <c r="H14" s="77"/>
      <c r="I14" s="105" t="s">
        <v>322</v>
      </c>
      <c r="J14" s="21" t="s">
        <v>315</v>
      </c>
      <c r="K14" s="14">
        <v>28</v>
      </c>
      <c r="L14" s="14" t="s">
        <v>323</v>
      </c>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row>
    <row r="15" s="64" customFormat="1" ht="30" customHeight="1" spans="1:247">
      <c r="A15" s="27">
        <v>12</v>
      </c>
      <c r="B15" s="80"/>
      <c r="C15" s="81" t="s">
        <v>324</v>
      </c>
      <c r="D15" s="82">
        <v>50</v>
      </c>
      <c r="E15" s="81" t="s">
        <v>325</v>
      </c>
      <c r="F15" s="83"/>
      <c r="G15" s="84"/>
      <c r="H15" s="77"/>
      <c r="I15" s="105"/>
      <c r="J15" s="21"/>
      <c r="K15" s="14"/>
      <c r="L15" s="14"/>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row>
    <row r="16" s="64" customFormat="1" ht="30" customHeight="1" spans="1:247">
      <c r="A16" s="27">
        <v>13</v>
      </c>
      <c r="B16" s="80"/>
      <c r="C16" s="81" t="s">
        <v>326</v>
      </c>
      <c r="D16" s="82">
        <v>50</v>
      </c>
      <c r="E16" s="81" t="s">
        <v>325</v>
      </c>
      <c r="F16" s="83"/>
      <c r="G16" s="84"/>
      <c r="H16" s="77"/>
      <c r="I16" s="105"/>
      <c r="J16" s="21"/>
      <c r="K16" s="14"/>
      <c r="L16" s="14"/>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row>
    <row r="17" s="64" customFormat="1" ht="30" customHeight="1" spans="1:247">
      <c r="A17" s="27">
        <v>14</v>
      </c>
      <c r="B17" s="85"/>
      <c r="C17" s="81" t="s">
        <v>327</v>
      </c>
      <c r="D17" s="82">
        <v>3</v>
      </c>
      <c r="E17" s="81" t="s">
        <v>266</v>
      </c>
      <c r="F17" s="83"/>
      <c r="G17" s="84"/>
      <c r="H17" s="77"/>
      <c r="I17" s="105"/>
      <c r="J17" s="21"/>
      <c r="K17" s="14"/>
      <c r="L17" s="14"/>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row>
    <row r="18" s="64" customFormat="1" ht="30" customHeight="1" spans="1:247">
      <c r="A18" s="27">
        <v>15</v>
      </c>
      <c r="B18" s="75" t="s">
        <v>328</v>
      </c>
      <c r="C18" s="75" t="s">
        <v>329</v>
      </c>
      <c r="D18" s="76">
        <v>63</v>
      </c>
      <c r="E18" s="75" t="s">
        <v>325</v>
      </c>
      <c r="F18" s="12"/>
      <c r="G18" s="13"/>
      <c r="H18" s="77"/>
      <c r="I18" s="105" t="s">
        <v>330</v>
      </c>
      <c r="J18" s="106" t="s">
        <v>331</v>
      </c>
      <c r="K18" s="14">
        <v>62682.01</v>
      </c>
      <c r="L18" s="14" t="s">
        <v>332</v>
      </c>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row>
    <row r="19" s="64" customFormat="1" ht="30" customHeight="1" spans="1:247">
      <c r="A19" s="27">
        <v>16</v>
      </c>
      <c r="B19" s="86" t="s">
        <v>333</v>
      </c>
      <c r="C19" s="75" t="s">
        <v>334</v>
      </c>
      <c r="D19" s="76">
        <v>66</v>
      </c>
      <c r="E19" s="75" t="s">
        <v>124</v>
      </c>
      <c r="F19" s="12"/>
      <c r="G19" s="13"/>
      <c r="H19" s="77"/>
      <c r="I19" s="107" t="s">
        <v>335</v>
      </c>
      <c r="J19" s="108" t="s">
        <v>331</v>
      </c>
      <c r="K19" s="9">
        <v>6587.3</v>
      </c>
      <c r="L19" s="9" t="s">
        <v>336</v>
      </c>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row>
    <row r="20" s="64" customFormat="1" ht="30" customHeight="1" spans="1:247">
      <c r="A20" s="27">
        <v>17</v>
      </c>
      <c r="B20" s="87"/>
      <c r="C20" s="75" t="s">
        <v>337</v>
      </c>
      <c r="D20" s="76">
        <v>66</v>
      </c>
      <c r="E20" s="75" t="s">
        <v>124</v>
      </c>
      <c r="F20" s="12"/>
      <c r="G20" s="13"/>
      <c r="H20" s="77"/>
      <c r="I20" s="109"/>
      <c r="J20" s="110"/>
      <c r="K20" s="17"/>
      <c r="L20" s="17"/>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row>
    <row r="21" s="64" customFormat="1" ht="30" customHeight="1" spans="1:247">
      <c r="A21" s="27">
        <v>18</v>
      </c>
      <c r="B21" s="86" t="s">
        <v>338</v>
      </c>
      <c r="C21" s="75" t="s">
        <v>339</v>
      </c>
      <c r="D21" s="76">
        <v>6</v>
      </c>
      <c r="E21" s="75" t="s">
        <v>87</v>
      </c>
      <c r="F21" s="88"/>
      <c r="G21" s="89"/>
      <c r="H21" s="77"/>
      <c r="I21" s="111"/>
      <c r="J21" s="112"/>
      <c r="K21" s="113"/>
      <c r="L21" s="113"/>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row>
    <row r="22" s="64" customFormat="1" ht="30" customHeight="1" spans="1:247">
      <c r="A22" s="27">
        <v>19</v>
      </c>
      <c r="B22" s="90"/>
      <c r="C22" s="75" t="s">
        <v>340</v>
      </c>
      <c r="D22" s="76">
        <v>6</v>
      </c>
      <c r="E22" s="75" t="s">
        <v>87</v>
      </c>
      <c r="F22" s="88"/>
      <c r="G22" s="89"/>
      <c r="H22" s="77"/>
      <c r="I22" s="111"/>
      <c r="J22" s="112"/>
      <c r="K22" s="113"/>
      <c r="L22" s="113"/>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row>
    <row r="23" s="64" customFormat="1" ht="30" customHeight="1" spans="1:247">
      <c r="A23" s="27">
        <v>20</v>
      </c>
      <c r="B23" s="87"/>
      <c r="C23" s="75" t="s">
        <v>341</v>
      </c>
      <c r="D23" s="76">
        <v>6</v>
      </c>
      <c r="E23" s="75" t="s">
        <v>87</v>
      </c>
      <c r="F23" s="88"/>
      <c r="G23" s="89"/>
      <c r="H23" s="77"/>
      <c r="I23" s="111"/>
      <c r="J23" s="112"/>
      <c r="K23" s="113"/>
      <c r="L23" s="113"/>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row>
    <row r="24" s="64" customFormat="1" ht="39" customHeight="1" spans="1:247">
      <c r="A24" s="91"/>
      <c r="B24" s="92" t="s">
        <v>98</v>
      </c>
      <c r="C24" s="93"/>
      <c r="D24" s="93"/>
      <c r="E24" s="92"/>
      <c r="F24" s="94"/>
      <c r="G24" s="95"/>
      <c r="H24" s="96"/>
      <c r="I24" s="65"/>
      <c r="J24" s="114"/>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row>
    <row r="25" s="64" customFormat="1" spans="1:247">
      <c r="A25" s="65"/>
      <c r="B25" s="65"/>
      <c r="C25" s="63"/>
      <c r="D25" s="63"/>
      <c r="E25" s="66"/>
      <c r="G25" s="67"/>
      <c r="H25" s="68"/>
      <c r="I25" s="65"/>
      <c r="J25" s="114"/>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row>
    <row r="26" s="64" customFormat="1" spans="1:247">
      <c r="A26" s="65"/>
      <c r="B26" s="65"/>
      <c r="C26" s="63"/>
      <c r="D26" s="63"/>
      <c r="E26" s="66"/>
      <c r="G26" s="67"/>
      <c r="H26" s="68"/>
      <c r="I26" s="65"/>
      <c r="J26" s="114"/>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row>
    <row r="27" s="64" customFormat="1" spans="1:247">
      <c r="A27" s="65"/>
      <c r="B27" s="65"/>
      <c r="C27" s="63"/>
      <c r="D27" s="63"/>
      <c r="E27" s="66"/>
      <c r="G27" s="67"/>
      <c r="H27" s="68"/>
      <c r="I27" s="65"/>
      <c r="J27" s="114"/>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row>
    <row r="28" s="64" customFormat="1" customHeight="1" spans="1:247">
      <c r="A28" s="65"/>
      <c r="B28" s="65"/>
      <c r="C28" s="63"/>
      <c r="D28" s="63"/>
      <c r="E28" s="66"/>
      <c r="G28" s="67"/>
      <c r="H28" s="68"/>
      <c r="I28" s="65"/>
      <c r="J28" s="11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row>
    <row r="29" s="64" customFormat="1" spans="1:247">
      <c r="A29" s="65"/>
      <c r="B29" s="65"/>
      <c r="C29" s="63"/>
      <c r="D29" s="63"/>
      <c r="E29" s="66"/>
      <c r="G29" s="67"/>
      <c r="H29" s="68"/>
      <c r="I29" s="65"/>
      <c r="J29" s="11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row>
    <row r="30" s="64" customFormat="1" spans="1:247">
      <c r="A30" s="65"/>
      <c r="B30" s="65"/>
      <c r="C30" s="63"/>
      <c r="D30" s="63"/>
      <c r="E30" s="66"/>
      <c r="G30" s="67"/>
      <c r="H30" s="68"/>
      <c r="I30" s="65"/>
      <c r="J30" s="11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row>
    <row r="31" s="64" customFormat="1" spans="1:247">
      <c r="A31" s="65"/>
      <c r="B31" s="65"/>
      <c r="C31" s="63"/>
      <c r="D31" s="63"/>
      <c r="E31" s="66"/>
      <c r="G31" s="67"/>
      <c r="H31" s="68"/>
      <c r="I31" s="65"/>
      <c r="J31" s="116"/>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row>
    <row r="32" s="64" customFormat="1" spans="1:247">
      <c r="A32" s="65"/>
      <c r="B32" s="65"/>
      <c r="C32" s="63"/>
      <c r="D32" s="63"/>
      <c r="E32" s="66"/>
      <c r="G32" s="67"/>
      <c r="H32" s="68"/>
      <c r="I32" s="65"/>
      <c r="J32" s="116"/>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row>
    <row r="33" s="64" customFormat="1" spans="1:247">
      <c r="A33" s="65"/>
      <c r="B33" s="65"/>
      <c r="C33" s="63"/>
      <c r="D33" s="63"/>
      <c r="E33" s="66"/>
      <c r="G33" s="67"/>
      <c r="H33" s="68"/>
      <c r="I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row>
  </sheetData>
  <mergeCells count="10">
    <mergeCell ref="A1:H1"/>
    <mergeCell ref="A2:H2"/>
    <mergeCell ref="B4:B12"/>
    <mergeCell ref="B14:B17"/>
    <mergeCell ref="B19:B20"/>
    <mergeCell ref="B21:B23"/>
    <mergeCell ref="I19:I20"/>
    <mergeCell ref="J19:J20"/>
    <mergeCell ref="K19:K20"/>
    <mergeCell ref="L19:L20"/>
  </mergeCells>
  <pageMargins left="0.590551181102362" right="0.590551181102362" top="0.393700787401575" bottom="0.275590551181102" header="0.236220472440945" footer="0.275590551181102"/>
  <pageSetup paperSize="9" scale="88" orientation="portrait" blackAndWhite="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汇总表</vt:lpstr>
      <vt:lpstr>地基检测</vt:lpstr>
      <vt:lpstr>主体结构检测</vt:lpstr>
      <vt:lpstr>土建材料检测</vt:lpstr>
      <vt:lpstr>人防结构检测</vt:lpstr>
      <vt:lpstr>水电材料</vt:lpstr>
      <vt:lpstr>智能化</vt:lpstr>
      <vt:lpstr>室内空气检测</vt:lpstr>
      <vt:lpstr>建筑节能工程检测</vt:lpstr>
      <vt:lpstr>建筑门窗检测</vt:lpstr>
      <vt:lpstr>装修材料检测</vt:lpstr>
      <vt:lpstr>消防检测</vt:lpstr>
      <vt:lpstr>防雷检测</vt:lpstr>
      <vt:lpstr>园林绿化检测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猪猪侠</cp:lastModifiedBy>
  <dcterms:created xsi:type="dcterms:W3CDTF">2019-07-19T08:18:00Z</dcterms:created>
  <dcterms:modified xsi:type="dcterms:W3CDTF">2019-12-16T02:14:29Z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